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115" windowHeight="8010"/>
  </bookViews>
  <sheets>
    <sheet name="mini LL" sheetId="4" r:id="rId1"/>
    <sheet name="LL" sheetId="5" r:id="rId2"/>
    <sheet name="L" sheetId="3" r:id="rId3"/>
    <sheet name="P" sheetId="6" r:id="rId4"/>
    <sheet name="N" sheetId="7" r:id="rId5"/>
    <sheet name="C" sheetId="8" r:id="rId6"/>
    <sheet name="dwyfazowy" sheetId="2" r:id="rId7"/>
  </sheets>
  <calcPr calcId="145621"/>
</workbook>
</file>

<file path=xl/calcChain.xml><?xml version="1.0" encoding="utf-8"?>
<calcChain xmlns="http://schemas.openxmlformats.org/spreadsheetml/2006/main">
  <c r="R13" i="3" l="1"/>
  <c r="T13" i="3" s="1"/>
  <c r="U13" i="3" s="1"/>
  <c r="V13" i="3" s="1"/>
  <c r="R15" i="3"/>
  <c r="T15" i="3" s="1"/>
  <c r="U15" i="3" s="1"/>
  <c r="V15" i="3" s="1"/>
  <c r="Q13" i="3"/>
  <c r="Q15" i="3"/>
  <c r="AD3" i="8" l="1"/>
  <c r="Q3" i="8"/>
  <c r="S3" i="8" s="1"/>
  <c r="P3" i="8"/>
  <c r="AD10" i="8"/>
  <c r="Q10" i="8"/>
  <c r="S10" i="8" s="1"/>
  <c r="P10" i="8"/>
  <c r="AD5" i="8"/>
  <c r="Q5" i="8"/>
  <c r="S5" i="8" s="1"/>
  <c r="P5" i="8"/>
  <c r="T16" i="7"/>
  <c r="V16" i="7" s="1"/>
  <c r="S16" i="7"/>
  <c r="Z2" i="3" l="1"/>
  <c r="R10" i="3"/>
  <c r="T10" i="3" s="1"/>
  <c r="R27" i="3"/>
  <c r="T27" i="3" s="1"/>
  <c r="Q10" i="3"/>
  <c r="Q27" i="3"/>
  <c r="AD8" i="8"/>
  <c r="Q8" i="8"/>
  <c r="S8" i="8" s="1"/>
  <c r="P8" i="8"/>
  <c r="Q17" i="3" l="1"/>
  <c r="Q18" i="3"/>
  <c r="Q25" i="3"/>
  <c r="Q21" i="3"/>
  <c r="Q14" i="3"/>
  <c r="Q12" i="3"/>
  <c r="Q32" i="3"/>
  <c r="Q19" i="3"/>
  <c r="Q8" i="3"/>
  <c r="Q9" i="3"/>
  <c r="Q4" i="3"/>
  <c r="Q23" i="3"/>
  <c r="Q2" i="3"/>
  <c r="Q22" i="3"/>
  <c r="Q5" i="3"/>
  <c r="Q16" i="3"/>
  <c r="Q6" i="3"/>
  <c r="Q11" i="3"/>
  <c r="Q28" i="3"/>
  <c r="Q3" i="3"/>
  <c r="Q31" i="3"/>
  <c r="Q20" i="3"/>
  <c r="Q26" i="3"/>
  <c r="Q7" i="3"/>
  <c r="Q24" i="3"/>
  <c r="Q30" i="3"/>
  <c r="AE25" i="6"/>
  <c r="AE2" i="6"/>
  <c r="R25" i="6"/>
  <c r="T25" i="6" s="1"/>
  <c r="R2" i="6"/>
  <c r="T2" i="6" s="1"/>
  <c r="Q25" i="6"/>
  <c r="Q2" i="6"/>
  <c r="R30" i="3"/>
  <c r="T30" i="3" s="1"/>
  <c r="R7" i="3" l="1"/>
  <c r="T7" i="3" s="1"/>
  <c r="R24" i="3"/>
  <c r="T24" i="3" s="1"/>
  <c r="R17" i="3" l="1"/>
  <c r="T17" i="3" s="1"/>
  <c r="R18" i="3"/>
  <c r="T18" i="3" s="1"/>
  <c r="R25" i="3"/>
  <c r="T25" i="3" s="1"/>
  <c r="R21" i="3"/>
  <c r="T21" i="3" s="1"/>
  <c r="R14" i="3"/>
  <c r="T14" i="3" s="1"/>
  <c r="R12" i="3"/>
  <c r="T12" i="3" s="1"/>
  <c r="R32" i="3"/>
  <c r="T32" i="3" s="1"/>
  <c r="R19" i="3"/>
  <c r="T19" i="3" s="1"/>
  <c r="R8" i="3"/>
  <c r="T8" i="3" s="1"/>
  <c r="R9" i="3"/>
  <c r="T9" i="3" s="1"/>
  <c r="R4" i="3"/>
  <c r="T4" i="3" s="1"/>
  <c r="R23" i="3"/>
  <c r="T23" i="3" s="1"/>
  <c r="R2" i="3"/>
  <c r="T2" i="3" s="1"/>
  <c r="R22" i="3"/>
  <c r="T22" i="3" s="1"/>
  <c r="R5" i="3"/>
  <c r="T5" i="3" s="1"/>
  <c r="R16" i="3"/>
  <c r="T16" i="3" s="1"/>
  <c r="R6" i="3"/>
  <c r="T6" i="3" s="1"/>
  <c r="R11" i="3"/>
  <c r="T11" i="3" s="1"/>
  <c r="R28" i="3"/>
  <c r="T28" i="3" s="1"/>
  <c r="R3" i="3"/>
  <c r="T3" i="3" s="1"/>
  <c r="R31" i="3"/>
  <c r="T31" i="3" s="1"/>
  <c r="R20" i="3"/>
  <c r="T20" i="3" s="1"/>
  <c r="R26" i="3"/>
  <c r="T26" i="3" s="1"/>
  <c r="Q29" i="3"/>
  <c r="T17" i="7"/>
  <c r="V17" i="7" s="1"/>
  <c r="T7" i="7"/>
  <c r="V7" i="7" s="1"/>
  <c r="T15" i="7"/>
  <c r="V15" i="7" s="1"/>
  <c r="T19" i="7"/>
  <c r="V19" i="7" s="1"/>
  <c r="T18" i="7"/>
  <c r="V18" i="7" s="1"/>
  <c r="T5" i="7"/>
  <c r="V5" i="7" s="1"/>
  <c r="T14" i="7"/>
  <c r="V14" i="7" s="1"/>
  <c r="T3" i="7"/>
  <c r="V3" i="7" s="1"/>
  <c r="T9" i="7"/>
  <c r="V9" i="7" s="1"/>
  <c r="T13" i="7"/>
  <c r="V13" i="7" s="1"/>
  <c r="T6" i="7"/>
  <c r="V6" i="7" s="1"/>
  <c r="T2" i="7"/>
  <c r="V2" i="7" s="1"/>
  <c r="T8" i="7"/>
  <c r="V8" i="7" s="1"/>
  <c r="T11" i="7"/>
  <c r="V11" i="7" s="1"/>
  <c r="T10" i="7"/>
  <c r="V10" i="7" s="1"/>
  <c r="T12" i="7"/>
  <c r="V12" i="7" s="1"/>
  <c r="S17" i="7"/>
  <c r="S7" i="7"/>
  <c r="S15" i="7"/>
  <c r="S19" i="7"/>
  <c r="S18" i="7"/>
  <c r="S5" i="7"/>
  <c r="S14" i="7"/>
  <c r="S3" i="7"/>
  <c r="S9" i="7"/>
  <c r="S13" i="7"/>
  <c r="S6" i="7"/>
  <c r="S2" i="7"/>
  <c r="S8" i="7"/>
  <c r="S11" i="7"/>
  <c r="S10" i="7"/>
  <c r="S12" i="7"/>
  <c r="S4" i="7"/>
  <c r="AE24" i="6"/>
  <c r="AE19" i="6"/>
  <c r="AE28" i="6"/>
  <c r="AE15" i="6"/>
  <c r="AE27" i="6"/>
  <c r="AE29" i="6"/>
  <c r="AE22" i="6"/>
  <c r="AE12" i="6"/>
  <c r="AE26" i="6"/>
  <c r="AE3" i="6"/>
  <c r="AE30" i="6"/>
  <c r="AE9" i="6"/>
  <c r="AE21" i="6"/>
  <c r="AE6" i="6"/>
  <c r="AE8" i="6"/>
  <c r="AE23" i="6"/>
  <c r="AE7" i="6"/>
  <c r="AE4" i="6"/>
  <c r="AE14" i="6"/>
  <c r="AE31" i="6"/>
  <c r="AE13" i="6"/>
  <c r="AE18" i="6"/>
  <c r="AE10" i="6"/>
  <c r="AE5" i="6"/>
  <c r="AE17" i="6"/>
  <c r="AE20" i="6"/>
  <c r="AE16" i="6"/>
  <c r="R24" i="6"/>
  <c r="T24" i="6" s="1"/>
  <c r="R19" i="6"/>
  <c r="T19" i="6" s="1"/>
  <c r="R28" i="6"/>
  <c r="T28" i="6" s="1"/>
  <c r="R15" i="6"/>
  <c r="T15" i="6" s="1"/>
  <c r="R27" i="6"/>
  <c r="T27" i="6" s="1"/>
  <c r="R29" i="6"/>
  <c r="T29" i="6" s="1"/>
  <c r="R22" i="6"/>
  <c r="T22" i="6" s="1"/>
  <c r="R12" i="6"/>
  <c r="T12" i="6" s="1"/>
  <c r="R26" i="6"/>
  <c r="T26" i="6" s="1"/>
  <c r="R3" i="6"/>
  <c r="T3" i="6" s="1"/>
  <c r="R30" i="6"/>
  <c r="T30" i="6" s="1"/>
  <c r="R9" i="6"/>
  <c r="T9" i="6" s="1"/>
  <c r="R21" i="6"/>
  <c r="T21" i="6" s="1"/>
  <c r="R6" i="6"/>
  <c r="T6" i="6" s="1"/>
  <c r="R8" i="6"/>
  <c r="T8" i="6" s="1"/>
  <c r="R23" i="6"/>
  <c r="T23" i="6" s="1"/>
  <c r="R7" i="6"/>
  <c r="T7" i="6" s="1"/>
  <c r="R4" i="6"/>
  <c r="T4" i="6" s="1"/>
  <c r="R14" i="6"/>
  <c r="T14" i="6" s="1"/>
  <c r="R31" i="6"/>
  <c r="T31" i="6" s="1"/>
  <c r="R13" i="6"/>
  <c r="T13" i="6" s="1"/>
  <c r="R18" i="6"/>
  <c r="T18" i="6" s="1"/>
  <c r="R10" i="6"/>
  <c r="T10" i="6" s="1"/>
  <c r="R5" i="6"/>
  <c r="T5" i="6" s="1"/>
  <c r="R17" i="6"/>
  <c r="T17" i="6" s="1"/>
  <c r="R20" i="6"/>
  <c r="T20" i="6" s="1"/>
  <c r="R16" i="6"/>
  <c r="T16" i="6" s="1"/>
  <c r="Q24" i="6"/>
  <c r="Q19" i="6"/>
  <c r="Q28" i="6"/>
  <c r="Q15" i="6"/>
  <c r="Q27" i="6"/>
  <c r="Q29" i="6"/>
  <c r="Q22" i="6"/>
  <c r="Q12" i="6"/>
  <c r="Q26" i="6"/>
  <c r="Q3" i="6"/>
  <c r="Q30" i="6"/>
  <c r="Q9" i="6"/>
  <c r="Q21" i="6"/>
  <c r="Q6" i="6"/>
  <c r="Q8" i="6"/>
  <c r="Q23" i="6"/>
  <c r="Q7" i="6"/>
  <c r="Q4" i="6"/>
  <c r="Q14" i="6"/>
  <c r="Q31" i="6"/>
  <c r="Q13" i="6"/>
  <c r="Q18" i="6"/>
  <c r="Q10" i="6"/>
  <c r="Q5" i="6"/>
  <c r="Q17" i="6"/>
  <c r="Q20" i="6"/>
  <c r="Q16" i="6"/>
  <c r="Q4" i="5"/>
  <c r="S4" i="5" s="1"/>
  <c r="Q26" i="5"/>
  <c r="S26" i="5" s="1"/>
  <c r="Q24" i="5"/>
  <c r="S24" i="5" s="1"/>
  <c r="Q22" i="5"/>
  <c r="S22" i="5" s="1"/>
  <c r="Q15" i="5"/>
  <c r="S15" i="5" s="1"/>
  <c r="Q20" i="5"/>
  <c r="S20" i="5" s="1"/>
  <c r="Q19" i="5"/>
  <c r="S19" i="5" s="1"/>
  <c r="Q28" i="5"/>
  <c r="S28" i="5" s="1"/>
  <c r="Q17" i="5"/>
  <c r="S17" i="5" s="1"/>
  <c r="Q3" i="5"/>
  <c r="S3" i="5" s="1"/>
  <c r="Q8" i="5"/>
  <c r="S8" i="5" s="1"/>
  <c r="Q12" i="5"/>
  <c r="S12" i="5" s="1"/>
  <c r="Q31" i="5"/>
  <c r="S31" i="5" s="1"/>
  <c r="Q18" i="5"/>
  <c r="S18" i="5" s="1"/>
  <c r="Q25" i="5"/>
  <c r="S25" i="5" s="1"/>
  <c r="Q16" i="5"/>
  <c r="S16" i="5" s="1"/>
  <c r="Q29" i="5"/>
  <c r="S29" i="5" s="1"/>
  <c r="Q7" i="5"/>
  <c r="S7" i="5" s="1"/>
  <c r="Q33" i="5"/>
  <c r="S33" i="5" s="1"/>
  <c r="Q9" i="5"/>
  <c r="S9" i="5" s="1"/>
  <c r="Q30" i="5"/>
  <c r="S30" i="5" s="1"/>
  <c r="Q27" i="5"/>
  <c r="S27" i="5" s="1"/>
  <c r="Q5" i="5"/>
  <c r="S5" i="5" s="1"/>
  <c r="Q21" i="5"/>
  <c r="S21" i="5" s="1"/>
  <c r="Q35" i="5"/>
  <c r="S35" i="5" s="1"/>
  <c r="Q13" i="5"/>
  <c r="S13" i="5" s="1"/>
  <c r="Q36" i="5"/>
  <c r="S36" i="5" s="1"/>
  <c r="Q10" i="5"/>
  <c r="S10" i="5" s="1"/>
  <c r="Q14" i="5"/>
  <c r="S14" i="5" s="1"/>
  <c r="Q6" i="5"/>
  <c r="S6" i="5" s="1"/>
  <c r="Q34" i="5"/>
  <c r="S34" i="5" s="1"/>
  <c r="Q37" i="5"/>
  <c r="S37" i="5" s="1"/>
  <c r="Q2" i="5"/>
  <c r="S2" i="5" s="1"/>
  <c r="Q11" i="5"/>
  <c r="S11" i="5" s="1"/>
  <c r="Q23" i="5"/>
  <c r="S23" i="5" s="1"/>
  <c r="P4" i="5"/>
  <c r="P26" i="5"/>
  <c r="P24" i="5"/>
  <c r="P22" i="5"/>
  <c r="P15" i="5"/>
  <c r="P20" i="5"/>
  <c r="P19" i="5"/>
  <c r="P28" i="5"/>
  <c r="P17" i="5"/>
  <c r="P3" i="5"/>
  <c r="P8" i="5"/>
  <c r="P12" i="5"/>
  <c r="P31" i="5"/>
  <c r="P18" i="5"/>
  <c r="P25" i="5"/>
  <c r="P16" i="5"/>
  <c r="P29" i="5"/>
  <c r="P7" i="5"/>
  <c r="P33" i="5"/>
  <c r="P9" i="5"/>
  <c r="P30" i="5"/>
  <c r="P27" i="5"/>
  <c r="P5" i="5"/>
  <c r="P21" i="5"/>
  <c r="P35" i="5"/>
  <c r="P13" i="5"/>
  <c r="P36" i="5"/>
  <c r="P10" i="5"/>
  <c r="P14" i="5"/>
  <c r="P6" i="5"/>
  <c r="P34" i="5"/>
  <c r="P37" i="5"/>
  <c r="P2" i="5"/>
  <c r="P11" i="5"/>
  <c r="P23" i="5"/>
  <c r="P32" i="5"/>
  <c r="Q2" i="4"/>
  <c r="S2" i="4" s="1"/>
  <c r="Q3" i="4"/>
  <c r="S3" i="4" s="1"/>
  <c r="Q4" i="4"/>
  <c r="S4" i="4" s="1"/>
  <c r="Q5" i="4"/>
  <c r="S5" i="4" s="1"/>
  <c r="Q6" i="4"/>
  <c r="S6" i="4" s="1"/>
  <c r="Q7" i="4"/>
  <c r="S7" i="4" s="1"/>
  <c r="Q14" i="4"/>
  <c r="S14" i="4" s="1"/>
  <c r="Q8" i="4"/>
  <c r="S8" i="4" s="1"/>
  <c r="Q9" i="4"/>
  <c r="S9" i="4" s="1"/>
  <c r="Q13" i="4"/>
  <c r="S13" i="4" s="1"/>
  <c r="Q10" i="4"/>
  <c r="S10" i="4" s="1"/>
  <c r="Q11" i="4"/>
  <c r="S11" i="4" s="1"/>
  <c r="P2" i="4"/>
  <c r="P3" i="4"/>
  <c r="P4" i="4"/>
  <c r="P5" i="4"/>
  <c r="P6" i="4"/>
  <c r="P7" i="4"/>
  <c r="P14" i="4"/>
  <c r="P8" i="4"/>
  <c r="P9" i="4"/>
  <c r="P13" i="4"/>
  <c r="P10" i="4"/>
  <c r="P11" i="4"/>
  <c r="P12" i="4"/>
  <c r="AP2" i="6" l="1"/>
  <c r="AE11" i="6"/>
  <c r="R11" i="6"/>
  <c r="T11" i="6" s="1"/>
  <c r="Q11" i="6"/>
  <c r="AD2" i="8"/>
  <c r="Q2" i="8"/>
  <c r="S2" i="8" s="1"/>
  <c r="P2" i="8"/>
  <c r="AD11" i="8"/>
  <c r="Q11" i="8"/>
  <c r="S11" i="8" s="1"/>
  <c r="P11" i="8"/>
  <c r="AD9" i="8"/>
  <c r="Q9" i="8"/>
  <c r="S9" i="8" s="1"/>
  <c r="P9" i="8"/>
  <c r="AD13" i="8"/>
  <c r="Q13" i="8"/>
  <c r="S13" i="8" s="1"/>
  <c r="P13" i="8"/>
  <c r="AD12" i="8"/>
  <c r="Q12" i="8"/>
  <c r="S12" i="8" s="1"/>
  <c r="P12" i="8"/>
  <c r="AD4" i="8"/>
  <c r="Q4" i="8"/>
  <c r="S4" i="8" s="1"/>
  <c r="P4" i="8"/>
  <c r="AD7" i="8"/>
  <c r="Q7" i="8"/>
  <c r="S7" i="8" s="1"/>
  <c r="P7" i="8"/>
  <c r="AO2" i="8"/>
  <c r="AL2" i="8"/>
  <c r="AD6" i="8"/>
  <c r="Q6" i="8"/>
  <c r="S6" i="8" s="1"/>
  <c r="P6" i="8"/>
  <c r="AA2" i="7"/>
  <c r="T4" i="7"/>
  <c r="V4" i="7" s="1"/>
  <c r="R29" i="3"/>
  <c r="T29" i="3" s="1"/>
  <c r="Y2" i="5"/>
  <c r="Q32" i="5"/>
  <c r="S32" i="5" s="1"/>
  <c r="Z2" i="4"/>
  <c r="Q12" i="4"/>
  <c r="S12" i="4" s="1"/>
  <c r="T3" i="2"/>
  <c r="V3" i="2" s="1"/>
  <c r="W3" i="2" s="1"/>
  <c r="T4" i="2"/>
  <c r="V4" i="2" s="1"/>
  <c r="W4" i="2" s="1"/>
  <c r="T5" i="2"/>
  <c r="V5" i="2" s="1"/>
  <c r="W5" i="2" s="1"/>
  <c r="T6" i="2"/>
  <c r="V6" i="2" s="1"/>
  <c r="W6" i="2" s="1"/>
  <c r="T7" i="2"/>
  <c r="V7" i="2" s="1"/>
  <c r="W7" i="2" s="1"/>
  <c r="T8" i="2"/>
  <c r="V8" i="2" s="1"/>
  <c r="W8" i="2" s="1"/>
  <c r="T9" i="2"/>
  <c r="V9" i="2" s="1"/>
  <c r="W9" i="2" s="1"/>
  <c r="T10" i="2"/>
  <c r="V10" i="2" s="1"/>
  <c r="W10" i="2" s="1"/>
  <c r="T11" i="2"/>
  <c r="V11" i="2" s="1"/>
  <c r="W11" i="2" s="1"/>
  <c r="T12" i="2"/>
  <c r="V12" i="2" s="1"/>
  <c r="W12" i="2" s="1"/>
  <c r="T13" i="2"/>
  <c r="V13" i="2" s="1"/>
  <c r="W13" i="2" s="1"/>
  <c r="T14" i="2"/>
  <c r="V14" i="2" s="1"/>
  <c r="W14" i="2" s="1"/>
  <c r="T15" i="2"/>
  <c r="V15" i="2" s="1"/>
  <c r="W15" i="2" s="1"/>
  <c r="T16" i="2"/>
  <c r="V16" i="2" s="1"/>
  <c r="W16" i="2" s="1"/>
  <c r="T17" i="2"/>
  <c r="V17" i="2" s="1"/>
  <c r="W17" i="2" s="1"/>
  <c r="S3" i="2"/>
  <c r="S4" i="2"/>
  <c r="S5" i="2"/>
  <c r="S6" i="2"/>
  <c r="S7" i="2"/>
  <c r="X7" i="2" s="1"/>
  <c r="S8" i="2"/>
  <c r="S9" i="2"/>
  <c r="S10" i="2"/>
  <c r="S11" i="2"/>
  <c r="S12" i="2"/>
  <c r="S13" i="2"/>
  <c r="S14" i="2"/>
  <c r="S15" i="2"/>
  <c r="X15" i="2" s="1"/>
  <c r="AG15" i="2" s="1"/>
  <c r="S16" i="2"/>
  <c r="S17" i="2"/>
  <c r="AH2" i="2"/>
  <c r="AH3" i="2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T2" i="2"/>
  <c r="AQ2" i="2"/>
  <c r="T10" i="8" l="1"/>
  <c r="U10" i="8" s="1"/>
  <c r="T3" i="8"/>
  <c r="U3" i="8" s="1"/>
  <c r="T5" i="8"/>
  <c r="U5" i="8" s="1"/>
  <c r="T8" i="8"/>
  <c r="U8" i="8" s="1"/>
  <c r="W8" i="7"/>
  <c r="X8" i="7" s="1"/>
  <c r="W16" i="7"/>
  <c r="X16" i="7" s="1"/>
  <c r="U10" i="3"/>
  <c r="V10" i="3" s="1"/>
  <c r="U27" i="3"/>
  <c r="V27" i="3" s="1"/>
  <c r="U30" i="3"/>
  <c r="V30" i="3" s="1"/>
  <c r="U4" i="6"/>
  <c r="V4" i="6" s="1"/>
  <c r="AD4" i="6" s="1"/>
  <c r="U2" i="6"/>
  <c r="V2" i="6" s="1"/>
  <c r="U25" i="6"/>
  <c r="V25" i="6" s="1"/>
  <c r="T6" i="8"/>
  <c r="U6" i="8" s="1"/>
  <c r="T4" i="8"/>
  <c r="T11" i="8"/>
  <c r="U11" i="8" s="1"/>
  <c r="T7" i="8"/>
  <c r="T9" i="8"/>
  <c r="U9" i="8" s="1"/>
  <c r="T13" i="8"/>
  <c r="U13" i="8" s="1"/>
  <c r="T12" i="8"/>
  <c r="U12" i="8" s="1"/>
  <c r="T2" i="8"/>
  <c r="U2" i="8" s="1"/>
  <c r="W14" i="7"/>
  <c r="X14" i="7" s="1"/>
  <c r="W12" i="7"/>
  <c r="X12" i="7" s="1"/>
  <c r="W17" i="7"/>
  <c r="X17" i="7" s="1"/>
  <c r="W7" i="7"/>
  <c r="X7" i="7" s="1"/>
  <c r="W2" i="7"/>
  <c r="X2" i="7" s="1"/>
  <c r="W9" i="7"/>
  <c r="X9" i="7" s="1"/>
  <c r="W6" i="7"/>
  <c r="X6" i="7" s="1"/>
  <c r="W4" i="7"/>
  <c r="X4" i="7" s="1"/>
  <c r="W3" i="7"/>
  <c r="X3" i="7" s="1"/>
  <c r="W11" i="7"/>
  <c r="X11" i="7" s="1"/>
  <c r="W13" i="7"/>
  <c r="X13" i="7" s="1"/>
  <c r="W18" i="7"/>
  <c r="X18" i="7" s="1"/>
  <c r="W10" i="7"/>
  <c r="X10" i="7" s="1"/>
  <c r="W19" i="7"/>
  <c r="X19" i="7" s="1"/>
  <c r="W5" i="7"/>
  <c r="X5" i="7" s="1"/>
  <c r="W15" i="7"/>
  <c r="X15" i="7" s="1"/>
  <c r="U10" i="6"/>
  <c r="V10" i="6" s="1"/>
  <c r="AG10" i="6" s="1"/>
  <c r="AH10" i="6" s="1"/>
  <c r="U9" i="6"/>
  <c r="V9" i="6" s="1"/>
  <c r="U27" i="6"/>
  <c r="V27" i="6" s="1"/>
  <c r="AG27" i="6" s="1"/>
  <c r="AH27" i="6" s="1"/>
  <c r="U8" i="6"/>
  <c r="V8" i="6" s="1"/>
  <c r="AG8" i="6" s="1"/>
  <c r="AH8" i="6" s="1"/>
  <c r="U15" i="6"/>
  <c r="V15" i="6" s="1"/>
  <c r="U22" i="6"/>
  <c r="V22" i="6" s="1"/>
  <c r="AG22" i="6" s="1"/>
  <c r="AH22" i="6" s="1"/>
  <c r="U13" i="6"/>
  <c r="V13" i="6" s="1"/>
  <c r="AG13" i="6" s="1"/>
  <c r="AH13" i="6" s="1"/>
  <c r="U23" i="6"/>
  <c r="V23" i="6" s="1"/>
  <c r="AG23" i="6" s="1"/>
  <c r="AH23" i="6" s="1"/>
  <c r="U5" i="6"/>
  <c r="V5" i="6" s="1"/>
  <c r="U28" i="6"/>
  <c r="V28" i="6" s="1"/>
  <c r="AG28" i="6" s="1"/>
  <c r="AH28" i="6" s="1"/>
  <c r="U3" i="6"/>
  <c r="V3" i="6" s="1"/>
  <c r="AD3" i="6" s="1"/>
  <c r="U30" i="6"/>
  <c r="V30" i="6" s="1"/>
  <c r="U11" i="6"/>
  <c r="U17" i="6"/>
  <c r="V17" i="6" s="1"/>
  <c r="U26" i="6"/>
  <c r="V26" i="6" s="1"/>
  <c r="U20" i="6"/>
  <c r="V20" i="6" s="1"/>
  <c r="U16" i="6"/>
  <c r="V16" i="6" s="1"/>
  <c r="U14" i="6"/>
  <c r="V14" i="6" s="1"/>
  <c r="U12" i="6"/>
  <c r="V12" i="6" s="1"/>
  <c r="U31" i="6"/>
  <c r="V31" i="6" s="1"/>
  <c r="U21" i="6"/>
  <c r="V21" i="6" s="1"/>
  <c r="U18" i="6"/>
  <c r="V18" i="6" s="1"/>
  <c r="U7" i="6"/>
  <c r="V7" i="6" s="1"/>
  <c r="U24" i="6"/>
  <c r="V24" i="6" s="1"/>
  <c r="U29" i="6"/>
  <c r="V29" i="6" s="1"/>
  <c r="U19" i="6"/>
  <c r="V19" i="6" s="1"/>
  <c r="U6" i="6"/>
  <c r="V6" i="6" s="1"/>
  <c r="U24" i="3"/>
  <c r="V24" i="3" s="1"/>
  <c r="U7" i="3"/>
  <c r="V7" i="3" s="1"/>
  <c r="U17" i="3"/>
  <c r="V17" i="3" s="1"/>
  <c r="U8" i="3"/>
  <c r="V8" i="3" s="1"/>
  <c r="U19" i="3"/>
  <c r="V19" i="3" s="1"/>
  <c r="U22" i="3"/>
  <c r="V22" i="3" s="1"/>
  <c r="U5" i="3"/>
  <c r="V5" i="3" s="1"/>
  <c r="U26" i="3"/>
  <c r="V26" i="3" s="1"/>
  <c r="U25" i="3"/>
  <c r="V25" i="3" s="1"/>
  <c r="U31" i="3"/>
  <c r="V31" i="3" s="1"/>
  <c r="U18" i="3"/>
  <c r="V18" i="3" s="1"/>
  <c r="U4" i="3"/>
  <c r="V4" i="3" s="1"/>
  <c r="U2" i="3"/>
  <c r="V2" i="3" s="1"/>
  <c r="U3" i="3"/>
  <c r="V3" i="3" s="1"/>
  <c r="U29" i="3"/>
  <c r="V29" i="3" s="1"/>
  <c r="U11" i="3"/>
  <c r="V11" i="3" s="1"/>
  <c r="U14" i="3"/>
  <c r="V14" i="3" s="1"/>
  <c r="U6" i="3"/>
  <c r="V6" i="3" s="1"/>
  <c r="U32" i="3"/>
  <c r="V32" i="3" s="1"/>
  <c r="U28" i="3"/>
  <c r="V28" i="3" s="1"/>
  <c r="U21" i="3"/>
  <c r="V21" i="3" s="1"/>
  <c r="U12" i="3"/>
  <c r="V12" i="3" s="1"/>
  <c r="U9" i="3"/>
  <c r="V9" i="3" s="1"/>
  <c r="U20" i="3"/>
  <c r="V20" i="3" s="1"/>
  <c r="U23" i="3"/>
  <c r="V23" i="3" s="1"/>
  <c r="U16" i="3"/>
  <c r="V16" i="3" s="1"/>
  <c r="T16" i="5"/>
  <c r="U16" i="5" s="1"/>
  <c r="T22" i="5"/>
  <c r="U22" i="5" s="1"/>
  <c r="T19" i="5"/>
  <c r="U19" i="5" s="1"/>
  <c r="T2" i="5"/>
  <c r="U2" i="5" s="1"/>
  <c r="T7" i="5"/>
  <c r="U7" i="5" s="1"/>
  <c r="T11" i="5"/>
  <c r="U11" i="5" s="1"/>
  <c r="T33" i="5"/>
  <c r="U33" i="5" s="1"/>
  <c r="T14" i="5"/>
  <c r="U14" i="5" s="1"/>
  <c r="T13" i="5"/>
  <c r="U13" i="5" s="1"/>
  <c r="T12" i="5"/>
  <c r="U12" i="5" s="1"/>
  <c r="T15" i="5"/>
  <c r="U15" i="5" s="1"/>
  <c r="T20" i="5"/>
  <c r="U20" i="5" s="1"/>
  <c r="T37" i="5"/>
  <c r="U37" i="5" s="1"/>
  <c r="T24" i="5"/>
  <c r="U24" i="5" s="1"/>
  <c r="T35" i="5"/>
  <c r="U35" i="5" s="1"/>
  <c r="T31" i="5"/>
  <c r="U31" i="5" s="1"/>
  <c r="T4" i="5"/>
  <c r="U4" i="5" s="1"/>
  <c r="T36" i="5"/>
  <c r="U36" i="5" s="1"/>
  <c r="T5" i="5"/>
  <c r="U5" i="5" s="1"/>
  <c r="T10" i="5"/>
  <c r="U10" i="5" s="1"/>
  <c r="T18" i="5"/>
  <c r="U18" i="5" s="1"/>
  <c r="T3" i="5"/>
  <c r="U3" i="5" s="1"/>
  <c r="T30" i="5"/>
  <c r="U30" i="5" s="1"/>
  <c r="T9" i="5"/>
  <c r="U9" i="5" s="1"/>
  <c r="T23" i="5"/>
  <c r="U23" i="5" s="1"/>
  <c r="T27" i="5"/>
  <c r="U27" i="5" s="1"/>
  <c r="T25" i="5"/>
  <c r="U25" i="5" s="1"/>
  <c r="T6" i="5"/>
  <c r="U6" i="5" s="1"/>
  <c r="T34" i="5"/>
  <c r="U34" i="5" s="1"/>
  <c r="T32" i="5"/>
  <c r="U32" i="5" s="1"/>
  <c r="T26" i="5"/>
  <c r="U26" i="5" s="1"/>
  <c r="T29" i="5"/>
  <c r="U29" i="5" s="1"/>
  <c r="T17" i="5"/>
  <c r="U17" i="5" s="1"/>
  <c r="T8" i="5"/>
  <c r="U8" i="5" s="1"/>
  <c r="T28" i="5"/>
  <c r="U28" i="5" s="1"/>
  <c r="T21" i="5"/>
  <c r="U21" i="5" s="1"/>
  <c r="T4" i="4"/>
  <c r="U4" i="4" s="1"/>
  <c r="T11" i="4"/>
  <c r="U11" i="4" s="1"/>
  <c r="T7" i="4"/>
  <c r="U7" i="4" s="1"/>
  <c r="T6" i="4"/>
  <c r="U6" i="4" s="1"/>
  <c r="T13" i="4"/>
  <c r="U13" i="4" s="1"/>
  <c r="T14" i="4"/>
  <c r="U14" i="4" s="1"/>
  <c r="T5" i="4"/>
  <c r="U5" i="4" s="1"/>
  <c r="T2" i="4"/>
  <c r="U2" i="4" s="1"/>
  <c r="T10" i="4"/>
  <c r="U10" i="4" s="1"/>
  <c r="T8" i="4"/>
  <c r="U8" i="4" s="1"/>
  <c r="T9" i="4"/>
  <c r="U9" i="4" s="1"/>
  <c r="T3" i="4"/>
  <c r="U3" i="4" s="1"/>
  <c r="T12" i="4"/>
  <c r="U12" i="4" s="1"/>
  <c r="U7" i="8"/>
  <c r="U4" i="8"/>
  <c r="X17" i="2"/>
  <c r="AG17" i="2" s="1"/>
  <c r="X13" i="2"/>
  <c r="X9" i="2"/>
  <c r="X5" i="2"/>
  <c r="X11" i="2"/>
  <c r="X3" i="2"/>
  <c r="X14" i="2"/>
  <c r="AG14" i="2" s="1"/>
  <c r="X10" i="2"/>
  <c r="X6" i="2"/>
  <c r="X16" i="2"/>
  <c r="AG16" i="2" s="1"/>
  <c r="X12" i="2"/>
  <c r="X8" i="2"/>
  <c r="X4" i="2"/>
  <c r="AJ15" i="2"/>
  <c r="AK15" i="2" s="1"/>
  <c r="AL15" i="2" s="1"/>
  <c r="T2" i="2"/>
  <c r="V2" i="2" s="1"/>
  <c r="S2" i="2"/>
  <c r="AF10" i="8" l="1"/>
  <c r="AG10" i="8" s="1"/>
  <c r="AC10" i="8"/>
  <c r="AC3" i="8"/>
  <c r="AF3" i="8"/>
  <c r="AG3" i="8" s="1"/>
  <c r="AC8" i="8"/>
  <c r="AF8" i="8"/>
  <c r="AG8" i="8" s="1"/>
  <c r="AC5" i="8"/>
  <c r="AF5" i="8"/>
  <c r="AG5" i="8" s="1"/>
  <c r="AG4" i="6"/>
  <c r="AH4" i="6" s="1"/>
  <c r="AI4" i="6" s="1"/>
  <c r="AD22" i="6"/>
  <c r="AD28" i="6"/>
  <c r="AI28" i="6" s="1"/>
  <c r="AD25" i="6"/>
  <c r="AG25" i="6"/>
  <c r="AH25" i="6" s="1"/>
  <c r="AG2" i="6"/>
  <c r="AH2" i="6" s="1"/>
  <c r="AD2" i="6"/>
  <c r="AC2" i="8"/>
  <c r="AF2" i="8"/>
  <c r="AG2" i="8" s="1"/>
  <c r="AF11" i="8"/>
  <c r="AG11" i="8" s="1"/>
  <c r="AC11" i="8"/>
  <c r="AD23" i="6"/>
  <c r="AI23" i="6" s="1"/>
  <c r="AG3" i="6"/>
  <c r="AH3" i="6" s="1"/>
  <c r="AI3" i="6" s="1"/>
  <c r="AD13" i="6"/>
  <c r="AI13" i="6" s="1"/>
  <c r="AD10" i="6"/>
  <c r="AI10" i="6" s="1"/>
  <c r="AD8" i="6"/>
  <c r="AI8" i="6" s="1"/>
  <c r="AD27" i="6"/>
  <c r="AI27" i="6" s="1"/>
  <c r="AG9" i="6"/>
  <c r="AH9" i="6" s="1"/>
  <c r="AD9" i="6"/>
  <c r="AG15" i="6"/>
  <c r="AH15" i="6" s="1"/>
  <c r="AD15" i="6"/>
  <c r="AG30" i="6"/>
  <c r="AH30" i="6" s="1"/>
  <c r="AD30" i="6"/>
  <c r="AG5" i="6"/>
  <c r="AH5" i="6" s="1"/>
  <c r="AD5" i="6"/>
  <c r="AG16" i="6"/>
  <c r="AH16" i="6" s="1"/>
  <c r="AD16" i="6"/>
  <c r="AG24" i="6"/>
  <c r="AH24" i="6" s="1"/>
  <c r="AD24" i="6"/>
  <c r="AG18" i="6"/>
  <c r="AH18" i="6" s="1"/>
  <c r="AD18" i="6"/>
  <c r="AG20" i="6"/>
  <c r="AH20" i="6" s="1"/>
  <c r="AD20" i="6"/>
  <c r="AG12" i="6"/>
  <c r="AH12" i="6" s="1"/>
  <c r="AD12" i="6"/>
  <c r="AG6" i="6"/>
  <c r="AH6" i="6" s="1"/>
  <c r="AD6" i="6"/>
  <c r="AD21" i="6"/>
  <c r="AG21" i="6"/>
  <c r="AG26" i="6"/>
  <c r="AH26" i="6" s="1"/>
  <c r="AD26" i="6"/>
  <c r="AG19" i="6"/>
  <c r="AH19" i="6" s="1"/>
  <c r="AD19" i="6"/>
  <c r="AG7" i="6"/>
  <c r="AH7" i="6" s="1"/>
  <c r="AD7" i="6"/>
  <c r="AD31" i="6"/>
  <c r="AG31" i="6"/>
  <c r="AG14" i="6"/>
  <c r="AH14" i="6" s="1"/>
  <c r="AD14" i="6"/>
  <c r="AG17" i="6"/>
  <c r="AH17" i="6" s="1"/>
  <c r="AD17" i="6"/>
  <c r="AI22" i="6"/>
  <c r="AG29" i="6"/>
  <c r="AH29" i="6" s="1"/>
  <c r="AD29" i="6"/>
  <c r="AF13" i="8"/>
  <c r="AG13" i="8" s="1"/>
  <c r="AC13" i="8"/>
  <c r="AF4" i="8"/>
  <c r="AG4" i="8" s="1"/>
  <c r="AC4" i="8"/>
  <c r="AC7" i="8"/>
  <c r="AF7" i="8"/>
  <c r="AG7" i="8" s="1"/>
  <c r="AC9" i="8"/>
  <c r="AF9" i="8"/>
  <c r="AG9" i="8" s="1"/>
  <c r="AC6" i="8"/>
  <c r="AF6" i="8"/>
  <c r="AG6" i="8" s="1"/>
  <c r="AC12" i="8"/>
  <c r="AF12" i="8"/>
  <c r="AG12" i="8" s="1"/>
  <c r="AJ17" i="2"/>
  <c r="AK17" i="2" s="1"/>
  <c r="AL17" i="2" s="1"/>
  <c r="AJ16" i="2"/>
  <c r="AK16" i="2" s="1"/>
  <c r="AL16" i="2" s="1"/>
  <c r="AJ14" i="2"/>
  <c r="AK14" i="2" s="1"/>
  <c r="AL14" i="2" s="1"/>
  <c r="AH3" i="8" l="1"/>
  <c r="AH10" i="8"/>
  <c r="AH5" i="8"/>
  <c r="AH8" i="8"/>
  <c r="AI2" i="6"/>
  <c r="AI25" i="6"/>
  <c r="AH11" i="8"/>
  <c r="AH2" i="8"/>
  <c r="AI15" i="6"/>
  <c r="AI17" i="6"/>
  <c r="AI19" i="6"/>
  <c r="AI6" i="6"/>
  <c r="AI30" i="6"/>
  <c r="AI9" i="6"/>
  <c r="AI29" i="6"/>
  <c r="AI14" i="6"/>
  <c r="AI7" i="6"/>
  <c r="AI26" i="6"/>
  <c r="AI12" i="6"/>
  <c r="AI5" i="6"/>
  <c r="AH21" i="6"/>
  <c r="AI21" i="6" s="1"/>
  <c r="AI18" i="6"/>
  <c r="AH31" i="6"/>
  <c r="AI31" i="6" s="1"/>
  <c r="AI20" i="6"/>
  <c r="AI24" i="6"/>
  <c r="AI16" i="6"/>
  <c r="AH4" i="8"/>
  <c r="AH6" i="8"/>
  <c r="AH7" i="8"/>
  <c r="AH12" i="8"/>
  <c r="AH9" i="8"/>
  <c r="AH13" i="8"/>
  <c r="W2" i="2" l="1"/>
  <c r="X2" i="2" s="1"/>
  <c r="AG10" i="2" l="1"/>
  <c r="AJ10" i="2"/>
  <c r="AK10" i="2" s="1"/>
  <c r="AG13" i="2"/>
  <c r="AJ13" i="2"/>
  <c r="AK13" i="2" s="1"/>
  <c r="AG12" i="2"/>
  <c r="AJ12" i="2"/>
  <c r="AK12" i="2" s="1"/>
  <c r="AG9" i="2"/>
  <c r="AJ9" i="2"/>
  <c r="AK9" i="2" s="1"/>
  <c r="AJ7" i="2"/>
  <c r="AK7" i="2" s="1"/>
  <c r="AG7" i="2"/>
  <c r="AJ3" i="2"/>
  <c r="AK3" i="2" s="1"/>
  <c r="AG3" i="2"/>
  <c r="AG2" i="2"/>
  <c r="AJ2" i="2"/>
  <c r="AK2" i="2" s="1"/>
  <c r="AG6" i="2"/>
  <c r="AJ6" i="2"/>
  <c r="AK6" i="2" s="1"/>
  <c r="AJ11" i="2"/>
  <c r="AK11" i="2" s="1"/>
  <c r="AL11" i="2" s="1"/>
  <c r="AG11" i="2"/>
  <c r="AG4" i="2"/>
  <c r="AJ4" i="2"/>
  <c r="AK4" i="2" s="1"/>
  <c r="AG5" i="2"/>
  <c r="AJ5" i="2"/>
  <c r="AK5" i="2" s="1"/>
  <c r="AG8" i="2"/>
  <c r="AJ8" i="2"/>
  <c r="AK8" i="2" s="1"/>
  <c r="AL2" i="2" l="1"/>
  <c r="AL4" i="2"/>
  <c r="AL6" i="2"/>
  <c r="AL8" i="2"/>
  <c r="AL12" i="2"/>
  <c r="AL3" i="2"/>
  <c r="AL9" i="2"/>
  <c r="AL13" i="2"/>
  <c r="AL5" i="2"/>
  <c r="AL7" i="2"/>
  <c r="AL10" i="2"/>
  <c r="V11" i="6"/>
  <c r="AD11" i="6" s="1"/>
  <c r="AG11" i="6" l="1"/>
  <c r="AH11" i="6" s="1"/>
  <c r="AI11" i="6" l="1"/>
</calcChain>
</file>

<file path=xl/sharedStrings.xml><?xml version="1.0" encoding="utf-8"?>
<sst xmlns="http://schemas.openxmlformats.org/spreadsheetml/2006/main" count="607" uniqueCount="196">
  <si>
    <t>KOŃ</t>
  </si>
  <si>
    <t>ZAWODNIK</t>
  </si>
  <si>
    <t>KLUB</t>
  </si>
  <si>
    <t>SUMA</t>
  </si>
  <si>
    <t>CZAS</t>
  </si>
  <si>
    <t>5A</t>
  </si>
  <si>
    <t>5B</t>
  </si>
  <si>
    <t>W /R</t>
  </si>
  <si>
    <t>CZAS 
KARNY</t>
  </si>
  <si>
    <t>CZAS 
ŁĄCZNY</t>
  </si>
  <si>
    <t>TEMPO</t>
  </si>
  <si>
    <t>DYSTANS</t>
  </si>
  <si>
    <t>NORMA</t>
  </si>
  <si>
    <t>LP</t>
  </si>
  <si>
    <t>DYSTANS 
II FAZA</t>
  </si>
  <si>
    <t>NORMA 
II FAZA</t>
  </si>
  <si>
    <t>PUNKTY 
ZA CZAS</t>
  </si>
  <si>
    <t>Lavard</t>
  </si>
  <si>
    <t>Michał Pierzyński</t>
  </si>
  <si>
    <t>Charlie Brown</t>
  </si>
  <si>
    <t>Calvados</t>
  </si>
  <si>
    <t>Lorin B</t>
  </si>
  <si>
    <t>Nino</t>
  </si>
  <si>
    <t>New Star</t>
  </si>
  <si>
    <t>Ineza W</t>
  </si>
  <si>
    <t>Dorek</t>
  </si>
  <si>
    <t>Roksana Raniś</t>
  </si>
  <si>
    <t>Michał Przybecki</t>
  </si>
  <si>
    <t>Wiktoria Lachowicz- Wołoszyn</t>
  </si>
  <si>
    <t>Julia Kondracka</t>
  </si>
  <si>
    <t>Natalia Strzępek</t>
  </si>
  <si>
    <t>Hanna Sergiel</t>
  </si>
  <si>
    <t>Julia Zawiślak</t>
  </si>
  <si>
    <t>KS Cortina Kaczenice</t>
  </si>
  <si>
    <t>OJK Michałówka</t>
  </si>
  <si>
    <t xml:space="preserve">KS Centaurus </t>
  </si>
  <si>
    <t>SKJ Favorit Racula</t>
  </si>
  <si>
    <t>KJ Beauty Jumping Team</t>
  </si>
  <si>
    <t>ZKS Drzonków</t>
  </si>
  <si>
    <t>BPK</t>
  </si>
  <si>
    <t xml:space="preserve">Nino </t>
  </si>
  <si>
    <t>Danzing</t>
  </si>
  <si>
    <t>Girl Diamantina</t>
  </si>
  <si>
    <t>Palmerro P</t>
  </si>
  <si>
    <t>Fallanda</t>
  </si>
  <si>
    <t>Carina Bajou F</t>
  </si>
  <si>
    <t>Wanga</t>
  </si>
  <si>
    <t>Singulord Savia</t>
  </si>
  <si>
    <t>Histamina</t>
  </si>
  <si>
    <t>Calinka</t>
  </si>
  <si>
    <t>Celldorado</t>
  </si>
  <si>
    <t>Gold Lady</t>
  </si>
  <si>
    <t>Borys Kramer</t>
  </si>
  <si>
    <t>Hubert Polowczyk</t>
  </si>
  <si>
    <t>Julia Dukat</t>
  </si>
  <si>
    <t>Diana Tomkowiak</t>
  </si>
  <si>
    <t>Sandra Hochschulz</t>
  </si>
  <si>
    <t>Weronika Jęchorek</t>
  </si>
  <si>
    <t>Lena Kosicka</t>
  </si>
  <si>
    <t>Julia Luzano</t>
  </si>
  <si>
    <t>Włodzimierz Bortlisz</t>
  </si>
  <si>
    <t>Karolina Grochowiak</t>
  </si>
  <si>
    <t>Natalia Kunefał</t>
  </si>
  <si>
    <t>Aleksandra Leśniewska</t>
  </si>
  <si>
    <t>Sokół Damasławek</t>
  </si>
  <si>
    <t>KS Centaurus</t>
  </si>
  <si>
    <t>UKS Podkowa Moryń</t>
  </si>
  <si>
    <t>KJ Osadkowski</t>
  </si>
  <si>
    <t>Ogień</t>
  </si>
  <si>
    <t>Evarientje</t>
  </si>
  <si>
    <t>Brawur</t>
  </si>
  <si>
    <t>Afryka BH</t>
  </si>
  <si>
    <t>Maximus</t>
  </si>
  <si>
    <t>Conen Girl</t>
  </si>
  <si>
    <t>Fire Night</t>
  </si>
  <si>
    <t>Sambra</t>
  </si>
  <si>
    <t>Ramiro</t>
  </si>
  <si>
    <t>Hektor</t>
  </si>
  <si>
    <t>Song</t>
  </si>
  <si>
    <t>Lucatoni</t>
  </si>
  <si>
    <t>Santorini</t>
  </si>
  <si>
    <t>Scapa Flow 8</t>
  </si>
  <si>
    <t>Coco</t>
  </si>
  <si>
    <t>Ecce Lumpo</t>
  </si>
  <si>
    <t>Larconda</t>
  </si>
  <si>
    <t>Kinga Kunefał</t>
  </si>
  <si>
    <t>Alicja Maciejewska</t>
  </si>
  <si>
    <t>Aleksandra Czekajło</t>
  </si>
  <si>
    <t>Maja Ossowska</t>
  </si>
  <si>
    <t>Martyna Towpik</t>
  </si>
  <si>
    <t>Maja Milczarkiewicz</t>
  </si>
  <si>
    <t>Martyna Stępniak</t>
  </si>
  <si>
    <t>Laura Uziębło</t>
  </si>
  <si>
    <t>Katarzyna Kulpińska</t>
  </si>
  <si>
    <t>Emilia Hosa</t>
  </si>
  <si>
    <t>Oliwia Frankiewicz</t>
  </si>
  <si>
    <t>Sandra Hochshulz</t>
  </si>
  <si>
    <t>Agata Derda</t>
  </si>
  <si>
    <t>Dominika Gardas</t>
  </si>
  <si>
    <t>Karolina Kuflińska</t>
  </si>
  <si>
    <t>Landasa Misko</t>
  </si>
  <si>
    <t>SKJ Tradycja Siedlnica</t>
  </si>
  <si>
    <t>KJ Pobet Kurowo</t>
  </si>
  <si>
    <t>JKS Fer Więckowice</t>
  </si>
  <si>
    <t>Don Clavius</t>
  </si>
  <si>
    <t>Ecce Lampo</t>
  </si>
  <si>
    <t>Fabian</t>
  </si>
  <si>
    <t>Innocence</t>
  </si>
  <si>
    <t>Lopik's Apple</t>
  </si>
  <si>
    <t>Grande Diva</t>
  </si>
  <si>
    <t>Alegoria</t>
  </si>
  <si>
    <t>Etoile</t>
  </si>
  <si>
    <t>Kidibul V</t>
  </si>
  <si>
    <t>Coral</t>
  </si>
  <si>
    <t>Calgary</t>
  </si>
  <si>
    <t>Himalaya</t>
  </si>
  <si>
    <t>Chiara</t>
  </si>
  <si>
    <t>Cassano T</t>
  </si>
  <si>
    <t>Marika</t>
  </si>
  <si>
    <t>Corbinian</t>
  </si>
  <si>
    <t>Volontair 3</t>
  </si>
  <si>
    <t>Agnieszka Olszewska</t>
  </si>
  <si>
    <t>Wiesław Nowak</t>
  </si>
  <si>
    <t>Daniel Wieliczko</t>
  </si>
  <si>
    <t>Nina Wąsik</t>
  </si>
  <si>
    <t>Jan Żurowski</t>
  </si>
  <si>
    <t>Maciej Świca</t>
  </si>
  <si>
    <t>Paulina Latus</t>
  </si>
  <si>
    <t>Katarzyna Szuń</t>
  </si>
  <si>
    <t>Krzysztof Tarasek</t>
  </si>
  <si>
    <t>Joanna Maczuga</t>
  </si>
  <si>
    <t>LKS Stragona</t>
  </si>
  <si>
    <t>Lansada Milsko</t>
  </si>
  <si>
    <t>KJ Czachary Pogorzelica</t>
  </si>
  <si>
    <t>Charmony</t>
  </si>
  <si>
    <t>Eliot</t>
  </si>
  <si>
    <t>Narisha</t>
  </si>
  <si>
    <t>C Karat Carte D Or</t>
  </si>
  <si>
    <t>Lopik's Appie</t>
  </si>
  <si>
    <t>Goldika</t>
  </si>
  <si>
    <t>Olimpia Filipowska</t>
  </si>
  <si>
    <t>Katarzyna Sebastian</t>
  </si>
  <si>
    <t>KS Cortina</t>
  </si>
  <si>
    <t>Cassus Belli</t>
  </si>
  <si>
    <t>Baika Con Chat</t>
  </si>
  <si>
    <t>Wiktoria Lachowicz-Wołoszyn</t>
  </si>
  <si>
    <t>Wasyl</t>
  </si>
  <si>
    <t xml:space="preserve">Escuella </t>
  </si>
  <si>
    <t>Hebertina</t>
  </si>
  <si>
    <t>Sicilia</t>
  </si>
  <si>
    <t>Joanna Wicenty</t>
  </si>
  <si>
    <t>Marta Sawicka</t>
  </si>
  <si>
    <t>Alicja Staszak</t>
  </si>
  <si>
    <t>KJ Kietlów</t>
  </si>
  <si>
    <t>KJ Pobet Kurowice</t>
  </si>
  <si>
    <t>Escuella</t>
  </si>
  <si>
    <t>Empik</t>
  </si>
  <si>
    <t>Kamira</t>
  </si>
  <si>
    <t>Jaskółka</t>
  </si>
  <si>
    <t>Karolina Fregstain</t>
  </si>
  <si>
    <t>Dominika Ostańska-Cybulska</t>
  </si>
  <si>
    <t>Martyna Kołodyńska</t>
  </si>
  <si>
    <t>Natalia Olejarz</t>
  </si>
  <si>
    <t>Karkonowski KJ</t>
  </si>
  <si>
    <t>Rosynant</t>
  </si>
  <si>
    <t>Magnezja</t>
  </si>
  <si>
    <t>Losterico</t>
  </si>
  <si>
    <t>Rewers</t>
  </si>
  <si>
    <t>Ewelina Kowalczyk</t>
  </si>
  <si>
    <t>Wiktor Dziemidowicz</t>
  </si>
  <si>
    <t>Cartina L</t>
  </si>
  <si>
    <t>Benefis</t>
  </si>
  <si>
    <t>Sandra Łukasik</t>
  </si>
  <si>
    <t>M. Blue's Boy Z</t>
  </si>
  <si>
    <t>Julia Przeździęg</t>
  </si>
  <si>
    <t>Puszta</t>
  </si>
  <si>
    <t>Marcin Pakulski</t>
  </si>
  <si>
    <t>Dzielżan</t>
  </si>
  <si>
    <t>Hadrian</t>
  </si>
  <si>
    <t>Stragona Strzegom</t>
  </si>
  <si>
    <t xml:space="preserve">w </t>
  </si>
  <si>
    <t>w</t>
  </si>
  <si>
    <t>r</t>
  </si>
  <si>
    <t>Zentis</t>
  </si>
  <si>
    <t>eliminacja</t>
  </si>
  <si>
    <t>4A</t>
  </si>
  <si>
    <t>4B</t>
  </si>
  <si>
    <t>Danzig</t>
  </si>
  <si>
    <t>8A</t>
  </si>
  <si>
    <t>8B</t>
  </si>
  <si>
    <t>Walkower</t>
  </si>
  <si>
    <t>Patryk Modelewski</t>
  </si>
  <si>
    <t>Stajnia Modelewscy</t>
  </si>
  <si>
    <t>7A</t>
  </si>
  <si>
    <t>7B</t>
  </si>
  <si>
    <t>Szymon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</si>
</sst>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7">
    <xf numFmtId="0" fontId="0" fillId="0" borderId="0" xfId="0"/>
    <xf numFmtId="0" fontId="0" fillId="0" borderId="1" xfId="0" applyBorder="1"/>
    <xf numFmtId="0" fontId="0" fillId="2" borderId="1" xfId="0" applyFill="1" applyBorder="1"/>
    <xf numFmtId="2" fontId="0" fillId="2" borderId="1" xfId="0" applyNumberFormat="1" applyFill="1" applyBorder="1"/>
    <xf numFmtId="0" fontId="0" fillId="3" borderId="0" xfId="0" applyFill="1"/>
    <xf numFmtId="1" fontId="0" fillId="0" borderId="1" xfId="0" applyNumberFormat="1" applyBorder="1"/>
    <xf numFmtId="2" fontId="0" fillId="0" borderId="1" xfId="0" applyNumberFormat="1" applyBorder="1"/>
    <xf numFmtId="0" fontId="0" fillId="0" borderId="1" xfId="0" applyFill="1" applyBorder="1"/>
    <xf numFmtId="0" fontId="0" fillId="0" borderId="0" xfId="0" applyAlignment="1">
      <alignment wrapText="1"/>
    </xf>
    <xf numFmtId="0" fontId="0" fillId="0" borderId="1" xfId="0" applyNumberFormat="1" applyBorder="1" applyAlignment="1">
      <alignment horizontal="right"/>
    </xf>
    <xf numFmtId="0" fontId="0" fillId="3" borderId="1" xfId="0" applyFill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" fontId="0" fillId="2" borderId="1" xfId="0" applyNumberFormat="1" applyFill="1" applyBorder="1"/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1" xfId="0" applyNumberFormat="1" applyFill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locked="0" hidden="1"/>
    </xf>
    <xf numFmtId="0" fontId="1" fillId="0" borderId="10" xfId="0" applyFont="1" applyBorder="1" applyAlignment="1" applyProtection="1">
      <alignment horizontal="center" vertical="center"/>
      <protection locked="0" hidden="1"/>
    </xf>
    <xf numFmtId="0" fontId="1" fillId="0" borderId="11" xfId="0" applyFont="1" applyBorder="1" applyAlignment="1" applyProtection="1">
      <alignment horizontal="center" vertical="center"/>
      <protection locked="0" hidden="1"/>
    </xf>
    <xf numFmtId="0" fontId="1" fillId="0" borderId="12" xfId="0" applyFont="1" applyBorder="1" applyAlignment="1" applyProtection="1">
      <alignment horizontal="center" vertical="center"/>
      <protection locked="0" hidden="1"/>
    </xf>
    <xf numFmtId="0" fontId="1" fillId="0" borderId="13" xfId="0" applyFont="1" applyBorder="1" applyAlignment="1" applyProtection="1">
      <alignment horizontal="center" vertical="center"/>
      <protection locked="0" hidden="1"/>
    </xf>
    <xf numFmtId="0" fontId="1" fillId="0" borderId="14" xfId="0" applyFont="1" applyBorder="1" applyAlignment="1" applyProtection="1">
      <alignment horizontal="center" vertical="center"/>
      <protection locked="0" hidden="1"/>
    </xf>
    <xf numFmtId="0" fontId="1" fillId="0" borderId="14" xfId="0" applyFont="1" applyBorder="1" applyAlignment="1" applyProtection="1">
      <alignment horizontal="center" vertical="center"/>
      <protection locked="0" hidden="1"/>
    </xf>
    <xf numFmtId="0" fontId="1" fillId="0" borderId="15" xfId="0" applyFont="1" applyBorder="1" applyAlignment="1" applyProtection="1">
      <alignment horizontal="center" vertical="center"/>
      <protection locked="0" hidden="1"/>
    </xf>
    <xf numFmtId="0" fontId="1" fillId="0" borderId="16" xfId="0" applyFont="1" applyBorder="1" applyAlignment="1" applyProtection="1">
      <alignment horizontal="center" vertical="center"/>
      <protection locked="0" hidden="1"/>
    </xf>
    <xf numFmtId="0" fontId="1" fillId="0" borderId="11" xfId="0" applyFont="1" applyBorder="1" applyAlignment="1" applyProtection="1">
      <alignment horizontal="center" vertical="center" wrapText="1"/>
      <protection locked="0" hidden="1"/>
    </xf>
    <xf numFmtId="0" fontId="1" fillId="2" borderId="15" xfId="0" applyFont="1" applyFill="1" applyBorder="1" applyAlignment="1" applyProtection="1">
      <alignment horizontal="center" vertical="center"/>
      <protection locked="0" hidden="1"/>
    </xf>
    <xf numFmtId="0" fontId="1" fillId="0" borderId="15" xfId="0" applyFont="1" applyBorder="1" applyAlignment="1" applyProtection="1">
      <alignment horizontal="center" vertical="center"/>
      <protection locked="0" hidden="1"/>
    </xf>
    <xf numFmtId="0" fontId="1" fillId="0" borderId="15" xfId="0" applyFont="1" applyBorder="1" applyAlignment="1" applyProtection="1">
      <alignment horizontal="center" vertical="center" wrapText="1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locked="0" hidden="1"/>
    </xf>
    <xf numFmtId="0" fontId="1" fillId="0" borderId="14" xfId="0" applyFont="1" applyBorder="1" applyAlignment="1" applyProtection="1">
      <alignment horizontal="center" vertical="center" wrapText="1"/>
      <protection locked="0" hidden="1"/>
    </xf>
    <xf numFmtId="0" fontId="0" fillId="0" borderId="0" xfId="0" applyProtection="1"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 wrapText="1"/>
      <protection locked="0" hidden="1"/>
    </xf>
    <xf numFmtId="0" fontId="0" fillId="0" borderId="1" xfId="0" applyFont="1" applyBorder="1" applyProtection="1">
      <protection locked="0" hidden="1"/>
    </xf>
    <xf numFmtId="0" fontId="0" fillId="0" borderId="1" xfId="1" applyFont="1" applyBorder="1" applyProtection="1">
      <protection locked="0" hidden="1"/>
    </xf>
    <xf numFmtId="0" fontId="0" fillId="3" borderId="1" xfId="0" applyFont="1" applyFill="1" applyBorder="1" applyProtection="1">
      <protection locked="0" hidden="1"/>
    </xf>
    <xf numFmtId="0" fontId="0" fillId="5" borderId="1" xfId="0" applyFont="1" applyFill="1" applyBorder="1" applyProtection="1">
      <protection locked="0" hidden="1"/>
    </xf>
    <xf numFmtId="1" fontId="0" fillId="3" borderId="1" xfId="0" applyNumberFormat="1" applyFont="1" applyFill="1" applyBorder="1" applyProtection="1">
      <protection locked="0" hidden="1"/>
    </xf>
    <xf numFmtId="0" fontId="0" fillId="2" borderId="1" xfId="0" applyFont="1" applyFill="1" applyBorder="1" applyProtection="1">
      <protection locked="0" hidden="1"/>
    </xf>
    <xf numFmtId="2" fontId="0" fillId="3" borderId="1" xfId="0" applyNumberFormat="1" applyFont="1" applyFill="1" applyBorder="1" applyProtection="1">
      <protection locked="0" hidden="1"/>
    </xf>
    <xf numFmtId="2" fontId="0" fillId="2" borderId="1" xfId="0" applyNumberFormat="1" applyFont="1" applyFill="1" applyBorder="1" applyProtection="1">
      <protection locked="0" hidden="1"/>
    </xf>
    <xf numFmtId="2" fontId="0" fillId="3" borderId="1" xfId="0" applyNumberFormat="1" applyFill="1" applyBorder="1" applyAlignment="1" applyProtection="1">
      <alignment horizontal="right"/>
      <protection locked="0" hidden="1"/>
    </xf>
    <xf numFmtId="1" fontId="0" fillId="3" borderId="1" xfId="0" applyNumberFormat="1" applyFill="1" applyBorder="1" applyProtection="1">
      <protection locked="0" hidden="1"/>
    </xf>
    <xf numFmtId="0" fontId="0" fillId="0" borderId="1" xfId="1" applyFont="1" applyFill="1" applyBorder="1" applyProtection="1">
      <protection locked="0" hidden="1"/>
    </xf>
    <xf numFmtId="1" fontId="0" fillId="0" borderId="1" xfId="0" applyNumberFormat="1" applyFont="1" applyBorder="1" applyProtection="1">
      <protection locked="0" hidden="1"/>
    </xf>
    <xf numFmtId="2" fontId="0" fillId="0" borderId="1" xfId="0" applyNumberFormat="1" applyFont="1" applyBorder="1" applyProtection="1">
      <protection locked="0" hidden="1"/>
    </xf>
    <xf numFmtId="2" fontId="0" fillId="0" borderId="1" xfId="0" applyNumberFormat="1" applyBorder="1" applyAlignment="1" applyProtection="1">
      <alignment horizontal="right"/>
      <protection locked="0" hidden="1"/>
    </xf>
    <xf numFmtId="1" fontId="0" fillId="0" borderId="1" xfId="0" applyNumberFormat="1" applyBorder="1" applyProtection="1">
      <protection locked="0" hidden="1"/>
    </xf>
    <xf numFmtId="0" fontId="0" fillId="0" borderId="1" xfId="0" applyNumberFormat="1" applyBorder="1" applyAlignment="1" applyProtection="1">
      <alignment horizontal="right"/>
      <protection locked="0" hidden="1"/>
    </xf>
    <xf numFmtId="1" fontId="0" fillId="2" borderId="1" xfId="0" applyNumberFormat="1" applyFont="1" applyFill="1" applyBorder="1" applyProtection="1">
      <protection locked="0" hidden="1"/>
    </xf>
    <xf numFmtId="0" fontId="0" fillId="3" borderId="0" xfId="0" applyFill="1" applyProtection="1">
      <protection locked="0"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1" fillId="4" borderId="4" xfId="0" applyFont="1" applyFill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1" fillId="4" borderId="6" xfId="0" applyFont="1" applyFill="1" applyBorder="1" applyAlignment="1" applyProtection="1">
      <alignment horizontal="center" vertical="center"/>
      <protection hidden="1"/>
    </xf>
    <xf numFmtId="0" fontId="1" fillId="4" borderId="7" xfId="0" applyFont="1" applyFill="1" applyBorder="1" applyAlignment="1" applyProtection="1">
      <alignment horizontal="center" vertical="center"/>
      <protection hidden="1"/>
    </xf>
    <xf numFmtId="0" fontId="1" fillId="4" borderId="4" xfId="0" applyFont="1" applyFill="1" applyBorder="1" applyAlignment="1" applyProtection="1">
      <alignment horizontal="center" vertical="center" wrapText="1"/>
      <protection hidden="1"/>
    </xf>
    <xf numFmtId="0" fontId="1" fillId="4" borderId="8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Protection="1">
      <protection hidden="1"/>
    </xf>
    <xf numFmtId="0" fontId="2" fillId="0" borderId="1" xfId="1" applyBorder="1" applyProtection="1">
      <protection hidden="1"/>
    </xf>
    <xf numFmtId="0" fontId="0" fillId="5" borderId="2" xfId="0" applyFill="1" applyBorder="1" applyProtection="1">
      <protection hidden="1"/>
    </xf>
    <xf numFmtId="1" fontId="0" fillId="0" borderId="2" xfId="0" applyNumberFormat="1" applyBorder="1" applyProtection="1">
      <protection hidden="1"/>
    </xf>
    <xf numFmtId="0" fontId="0" fillId="2" borderId="2" xfId="0" applyFill="1" applyBorder="1" applyProtection="1">
      <protection hidden="1"/>
    </xf>
    <xf numFmtId="2" fontId="0" fillId="0" borderId="2" xfId="0" applyNumberFormat="1" applyBorder="1" applyProtection="1">
      <protection hidden="1"/>
    </xf>
    <xf numFmtId="0" fontId="0" fillId="0" borderId="1" xfId="0" applyBorder="1" applyProtection="1">
      <protection hidden="1"/>
    </xf>
    <xf numFmtId="0" fontId="0" fillId="5" borderId="1" xfId="0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2" fillId="0" borderId="1" xfId="1" applyFill="1" applyBorder="1" applyProtection="1">
      <protection hidden="1"/>
    </xf>
    <xf numFmtId="0" fontId="0" fillId="3" borderId="0" xfId="0" applyFill="1" applyProtection="1">
      <protection hidden="1"/>
    </xf>
    <xf numFmtId="2" fontId="0" fillId="2" borderId="1" xfId="0" applyNumberFormat="1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1" fillId="4" borderId="3" xfId="0" applyFont="1" applyFill="1" applyBorder="1" applyAlignment="1" applyProtection="1">
      <alignment horizontal="center" vertical="center"/>
      <protection locked="0" hidden="1"/>
    </xf>
    <xf numFmtId="0" fontId="1" fillId="4" borderId="4" xfId="0" applyFont="1" applyFill="1" applyBorder="1" applyAlignment="1" applyProtection="1">
      <alignment horizontal="center" vertical="center"/>
      <protection locked="0" hidden="1"/>
    </xf>
    <xf numFmtId="0" fontId="1" fillId="4" borderId="5" xfId="0" applyFont="1" applyFill="1" applyBorder="1" applyAlignment="1" applyProtection="1">
      <alignment horizontal="center" vertical="center"/>
      <protection locked="0" hidden="1"/>
    </xf>
    <xf numFmtId="0" fontId="1" fillId="4" borderId="6" xfId="0" applyFont="1" applyFill="1" applyBorder="1" applyAlignment="1" applyProtection="1">
      <alignment horizontal="center" vertical="center"/>
      <protection locked="0" hidden="1"/>
    </xf>
    <xf numFmtId="0" fontId="1" fillId="4" borderId="7" xfId="0" applyFont="1" applyFill="1" applyBorder="1" applyAlignment="1" applyProtection="1">
      <alignment horizontal="center" vertical="center"/>
      <protection locked="0" hidden="1"/>
    </xf>
    <xf numFmtId="0" fontId="1" fillId="4" borderId="4" xfId="0" applyFont="1" applyFill="1" applyBorder="1" applyAlignment="1" applyProtection="1">
      <alignment horizontal="center" vertical="center" wrapText="1"/>
      <protection locked="0" hidden="1"/>
    </xf>
    <xf numFmtId="0" fontId="1" fillId="4" borderId="20" xfId="0" applyFont="1" applyFill="1" applyBorder="1" applyAlignment="1" applyProtection="1">
      <alignment horizontal="center" vertical="center"/>
      <protection locked="0" hidden="1"/>
    </xf>
    <xf numFmtId="0" fontId="0" fillId="0" borderId="0" xfId="0" applyBorder="1" applyProtection="1">
      <protection locked="0" hidden="1"/>
    </xf>
    <xf numFmtId="0" fontId="0" fillId="0" borderId="2" xfId="0" applyFont="1" applyBorder="1" applyProtection="1">
      <protection locked="0" hidden="1"/>
    </xf>
    <xf numFmtId="0" fontId="0" fillId="3" borderId="2" xfId="0" applyFont="1" applyFill="1" applyBorder="1" applyProtection="1">
      <protection locked="0" hidden="1"/>
    </xf>
    <xf numFmtId="0" fontId="0" fillId="5" borderId="2" xfId="0" applyFont="1" applyFill="1" applyBorder="1" applyProtection="1">
      <protection locked="0" hidden="1"/>
    </xf>
    <xf numFmtId="1" fontId="0" fillId="3" borderId="2" xfId="0" applyNumberFormat="1" applyFont="1" applyFill="1" applyBorder="1" applyProtection="1">
      <protection locked="0" hidden="1"/>
    </xf>
    <xf numFmtId="2" fontId="0" fillId="2" borderId="2" xfId="0" applyNumberFormat="1" applyFont="1" applyFill="1" applyBorder="1" applyProtection="1">
      <protection locked="0" hidden="1"/>
    </xf>
    <xf numFmtId="2" fontId="0" fillId="3" borderId="2" xfId="0" applyNumberFormat="1" applyFont="1" applyFill="1" applyBorder="1" applyProtection="1">
      <protection locked="0" hidden="1"/>
    </xf>
    <xf numFmtId="1" fontId="0" fillId="0" borderId="2" xfId="0" applyNumberFormat="1" applyFont="1" applyBorder="1" applyProtection="1">
      <protection locked="0" hidden="1"/>
    </xf>
    <xf numFmtId="2" fontId="0" fillId="0" borderId="2" xfId="0" applyNumberFormat="1" applyFont="1" applyBorder="1" applyProtection="1">
      <protection locked="0" hidden="1"/>
    </xf>
    <xf numFmtId="0" fontId="2" fillId="0" borderId="0" xfId="1" applyBorder="1" applyProtection="1">
      <protection locked="0" hidden="1"/>
    </xf>
    <xf numFmtId="0" fontId="0" fillId="6" borderId="1" xfId="1" applyFont="1" applyFill="1" applyBorder="1" applyProtection="1">
      <protection locked="0" hidden="1"/>
    </xf>
    <xf numFmtId="0" fontId="0" fillId="6" borderId="2" xfId="1" applyFont="1" applyFill="1" applyBorder="1" applyProtection="1">
      <protection locked="0" hidden="1"/>
    </xf>
    <xf numFmtId="2" fontId="0" fillId="6" borderId="2" xfId="1" applyNumberFormat="1" applyFont="1" applyFill="1" applyBorder="1" applyProtection="1">
      <protection locked="0" hidden="1"/>
    </xf>
    <xf numFmtId="0" fontId="0" fillId="0" borderId="2" xfId="1" applyFont="1" applyBorder="1" applyProtection="1">
      <protection locked="0" hidden="1"/>
    </xf>
    <xf numFmtId="0" fontId="1" fillId="4" borderId="17" xfId="0" applyFont="1" applyFill="1" applyBorder="1" applyAlignment="1" applyProtection="1">
      <alignment horizontal="center" vertical="center"/>
      <protection locked="0" hidden="1"/>
    </xf>
    <xf numFmtId="0" fontId="1" fillId="4" borderId="18" xfId="0" applyFont="1" applyFill="1" applyBorder="1" applyAlignment="1" applyProtection="1">
      <alignment horizontal="center" vertical="center"/>
      <protection locked="0" hidden="1"/>
    </xf>
    <xf numFmtId="0" fontId="1" fillId="4" borderId="8" xfId="0" applyFont="1" applyFill="1" applyBorder="1" applyAlignment="1" applyProtection="1">
      <alignment horizontal="center" vertical="center"/>
      <protection locked="0" hidden="1"/>
    </xf>
    <xf numFmtId="0" fontId="0" fillId="6" borderId="1" xfId="0" applyFont="1" applyFill="1" applyBorder="1" applyProtection="1">
      <protection locked="0" hidden="1"/>
    </xf>
    <xf numFmtId="1" fontId="0" fillId="6" borderId="1" xfId="0" applyNumberFormat="1" applyFont="1" applyFill="1" applyBorder="1" applyProtection="1">
      <protection locked="0" hidden="1"/>
    </xf>
    <xf numFmtId="2" fontId="0" fillId="6" borderId="1" xfId="0" applyNumberFormat="1" applyFont="1" applyFill="1" applyBorder="1" applyProtection="1">
      <protection locked="0" hidden="1"/>
    </xf>
    <xf numFmtId="0" fontId="0" fillId="6" borderId="2" xfId="0" applyFont="1" applyFill="1" applyBorder="1" applyProtection="1">
      <protection locked="0" hidden="1"/>
    </xf>
    <xf numFmtId="0" fontId="0" fillId="0" borderId="1" xfId="0" applyBorder="1" applyProtection="1">
      <protection locked="0" hidden="1"/>
    </xf>
    <xf numFmtId="0" fontId="2" fillId="0" borderId="1" xfId="1" applyFill="1" applyBorder="1" applyProtection="1">
      <protection locked="0" hidden="1"/>
    </xf>
    <xf numFmtId="0" fontId="0" fillId="5" borderId="1" xfId="0" applyFill="1" applyBorder="1" applyProtection="1">
      <protection locked="0" hidden="1"/>
    </xf>
    <xf numFmtId="0" fontId="0" fillId="2" borderId="1" xfId="0" applyFill="1" applyBorder="1" applyProtection="1">
      <protection locked="0" hidden="1"/>
    </xf>
    <xf numFmtId="2" fontId="0" fillId="0" borderId="1" xfId="0" applyNumberFormat="1" applyBorder="1" applyProtection="1">
      <protection locked="0" hidden="1"/>
    </xf>
    <xf numFmtId="0" fontId="2" fillId="0" borderId="1" xfId="1" applyBorder="1" applyProtection="1">
      <protection locked="0" hidden="1"/>
    </xf>
    <xf numFmtId="2" fontId="0" fillId="2" borderId="1" xfId="0" applyNumberFormat="1" applyFill="1" applyBorder="1" applyProtection="1">
      <protection locked="0" hidden="1"/>
    </xf>
    <xf numFmtId="1" fontId="0" fillId="2" borderId="1" xfId="0" applyNumberFormat="1" applyFill="1" applyBorder="1" applyProtection="1">
      <protection locked="0" hidden="1"/>
    </xf>
    <xf numFmtId="0" fontId="0" fillId="3" borderId="1" xfId="0" applyFill="1" applyBorder="1" applyProtection="1">
      <protection locked="0" hidden="1"/>
    </xf>
    <xf numFmtId="0" fontId="0" fillId="2" borderId="2" xfId="0" applyFont="1" applyFill="1" applyBorder="1" applyProtection="1">
      <protection locked="0" hidden="1"/>
    </xf>
    <xf numFmtId="0" fontId="2" fillId="0" borderId="19" xfId="1" applyFill="1" applyBorder="1" applyProtection="1">
      <protection locked="0" hidden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B1" zoomScale="90" zoomScaleNormal="90" workbookViewId="0">
      <selection activeCell="V20" sqref="V20"/>
    </sheetView>
  </sheetViews>
  <sheetFormatPr defaultRowHeight="15"/>
  <cols>
    <col min="1" max="1" width="4" style="73" bestFit="1" customWidth="1"/>
    <col min="2" max="2" width="15.28515625" style="73" bestFit="1" customWidth="1"/>
    <col min="3" max="3" width="31.7109375" style="73" bestFit="1" customWidth="1"/>
    <col min="4" max="4" width="28" style="73" bestFit="1" customWidth="1"/>
    <col min="5" max="8" width="2.7109375" style="73" bestFit="1" customWidth="1"/>
    <col min="9" max="10" width="2.7109375" style="73" customWidth="1"/>
    <col min="11" max="12" width="4" style="73" bestFit="1" customWidth="1"/>
    <col min="13" max="15" width="3" style="73" customWidth="1"/>
    <col min="16" max="16384" width="9.140625" style="73"/>
  </cols>
  <sheetData>
    <row r="1" spans="1:26" ht="30.75" thickBot="1">
      <c r="A1" s="66" t="s">
        <v>13</v>
      </c>
      <c r="B1" s="66" t="s">
        <v>0</v>
      </c>
      <c r="C1" s="67" t="s">
        <v>1</v>
      </c>
      <c r="D1" s="67" t="s">
        <v>2</v>
      </c>
      <c r="E1" s="67">
        <v>1</v>
      </c>
      <c r="F1" s="67">
        <v>2</v>
      </c>
      <c r="G1" s="67">
        <v>3</v>
      </c>
      <c r="H1" s="67">
        <v>4</v>
      </c>
      <c r="I1" s="67">
        <v>5</v>
      </c>
      <c r="J1" s="67">
        <v>6</v>
      </c>
      <c r="K1" s="67">
        <v>7</v>
      </c>
      <c r="L1" s="67">
        <v>8</v>
      </c>
      <c r="M1" s="68" t="s">
        <v>7</v>
      </c>
      <c r="N1" s="69"/>
      <c r="O1" s="70"/>
      <c r="P1" s="67" t="s">
        <v>3</v>
      </c>
      <c r="Q1" s="71" t="s">
        <v>8</v>
      </c>
      <c r="R1" s="67" t="s">
        <v>4</v>
      </c>
      <c r="S1" s="71" t="s">
        <v>9</v>
      </c>
      <c r="T1" s="71" t="s">
        <v>16</v>
      </c>
      <c r="U1" s="72" t="s">
        <v>3</v>
      </c>
      <c r="X1" s="74" t="s">
        <v>10</v>
      </c>
      <c r="Y1" s="74" t="s">
        <v>11</v>
      </c>
      <c r="Z1" s="74" t="s">
        <v>12</v>
      </c>
    </row>
    <row r="2" spans="1:26">
      <c r="A2" s="75">
        <v>1</v>
      </c>
      <c r="B2" s="76" t="s">
        <v>22</v>
      </c>
      <c r="C2" s="76" t="s">
        <v>29</v>
      </c>
      <c r="D2" s="76" t="s">
        <v>36</v>
      </c>
      <c r="E2" s="75"/>
      <c r="F2" s="75"/>
      <c r="G2" s="75"/>
      <c r="H2" s="75"/>
      <c r="I2" s="75"/>
      <c r="J2" s="75"/>
      <c r="K2" s="75"/>
      <c r="L2" s="75"/>
      <c r="M2" s="77"/>
      <c r="N2" s="77"/>
      <c r="O2" s="77"/>
      <c r="P2" s="75">
        <f t="shared" ref="P2:P14" si="0">SUM(E2:L2)</f>
        <v>0</v>
      </c>
      <c r="Q2" s="78">
        <f t="shared" ref="Q2:Q14" si="1">SUM((IF(M2="r",6,0)),IF(N2="r",6,0))</f>
        <v>0</v>
      </c>
      <c r="R2" s="79">
        <v>45.98</v>
      </c>
      <c r="S2" s="80">
        <f t="shared" ref="S2:S14" si="2">SUM(Q2:R2)</f>
        <v>45.98</v>
      </c>
      <c r="T2" s="78" t="str">
        <f t="shared" ref="T2:T14" si="3">IF(S2&gt;$Z$2,CEILING((S2-$Z$2)*0.25,1),"")</f>
        <v/>
      </c>
      <c r="U2" s="78">
        <f t="shared" ref="U2:U14" si="4">IF(R2="eliminacja","eliminacja",SUM(P2,T2))</f>
        <v>0</v>
      </c>
      <c r="X2" s="74">
        <v>350</v>
      </c>
      <c r="Y2" s="74">
        <v>330</v>
      </c>
      <c r="Z2" s="74">
        <f>CEILING((60/$X$2)*$Y$2,1)</f>
        <v>57</v>
      </c>
    </row>
    <row r="3" spans="1:26">
      <c r="A3" s="81">
        <v>2</v>
      </c>
      <c r="B3" s="76" t="s">
        <v>17</v>
      </c>
      <c r="C3" s="76" t="s">
        <v>18</v>
      </c>
      <c r="D3" s="76" t="s">
        <v>37</v>
      </c>
      <c r="E3" s="81"/>
      <c r="F3" s="81"/>
      <c r="G3" s="81"/>
      <c r="H3" s="81"/>
      <c r="I3" s="81"/>
      <c r="J3" s="81"/>
      <c r="K3" s="81"/>
      <c r="L3" s="81"/>
      <c r="M3" s="82"/>
      <c r="N3" s="82"/>
      <c r="O3" s="82"/>
      <c r="P3" s="75">
        <f t="shared" si="0"/>
        <v>0</v>
      </c>
      <c r="Q3" s="78">
        <f t="shared" si="1"/>
        <v>0</v>
      </c>
      <c r="R3" s="83">
        <v>46.66</v>
      </c>
      <c r="S3" s="80">
        <f t="shared" si="2"/>
        <v>46.66</v>
      </c>
      <c r="T3" s="78" t="str">
        <f t="shared" si="3"/>
        <v/>
      </c>
      <c r="U3" s="78">
        <f t="shared" si="4"/>
        <v>0</v>
      </c>
    </row>
    <row r="4" spans="1:26">
      <c r="A4" s="75">
        <v>3</v>
      </c>
      <c r="B4" s="76" t="s">
        <v>23</v>
      </c>
      <c r="C4" s="76" t="s">
        <v>30</v>
      </c>
      <c r="D4" s="76" t="s">
        <v>35</v>
      </c>
      <c r="E4" s="81"/>
      <c r="F4" s="81"/>
      <c r="G4" s="81"/>
      <c r="H4" s="81"/>
      <c r="I4" s="81"/>
      <c r="J4" s="81"/>
      <c r="K4" s="81"/>
      <c r="L4" s="81"/>
      <c r="M4" s="82"/>
      <c r="N4" s="82"/>
      <c r="O4" s="82"/>
      <c r="P4" s="75">
        <f t="shared" si="0"/>
        <v>0</v>
      </c>
      <c r="Q4" s="78">
        <f t="shared" si="1"/>
        <v>0</v>
      </c>
      <c r="R4" s="83">
        <v>44.53</v>
      </c>
      <c r="S4" s="80">
        <f t="shared" si="2"/>
        <v>44.53</v>
      </c>
      <c r="T4" s="78" t="str">
        <f t="shared" si="3"/>
        <v/>
      </c>
      <c r="U4" s="78">
        <f t="shared" si="4"/>
        <v>0</v>
      </c>
    </row>
    <row r="5" spans="1:26">
      <c r="A5" s="81">
        <v>4</v>
      </c>
      <c r="B5" s="76" t="s">
        <v>146</v>
      </c>
      <c r="C5" s="76" t="s">
        <v>150</v>
      </c>
      <c r="D5" s="76" t="s">
        <v>39</v>
      </c>
      <c r="E5" s="81"/>
      <c r="F5" s="81"/>
      <c r="G5" s="81"/>
      <c r="H5" s="81"/>
      <c r="I5" s="81"/>
      <c r="J5" s="81"/>
      <c r="K5" s="81"/>
      <c r="L5" s="81"/>
      <c r="M5" s="82"/>
      <c r="N5" s="82"/>
      <c r="O5" s="82"/>
      <c r="P5" s="75">
        <f t="shared" si="0"/>
        <v>0</v>
      </c>
      <c r="Q5" s="78">
        <f t="shared" si="1"/>
        <v>0</v>
      </c>
      <c r="R5" s="83">
        <v>56.81</v>
      </c>
      <c r="S5" s="80">
        <f t="shared" si="2"/>
        <v>56.81</v>
      </c>
      <c r="T5" s="78" t="str">
        <f t="shared" si="3"/>
        <v/>
      </c>
      <c r="U5" s="78">
        <f t="shared" si="4"/>
        <v>0</v>
      </c>
    </row>
    <row r="6" spans="1:26">
      <c r="A6" s="75">
        <v>5</v>
      </c>
      <c r="B6" s="76" t="s">
        <v>24</v>
      </c>
      <c r="C6" s="76" t="s">
        <v>31</v>
      </c>
      <c r="D6" s="76" t="s">
        <v>38</v>
      </c>
      <c r="E6" s="81"/>
      <c r="F6" s="81"/>
      <c r="G6" s="81"/>
      <c r="H6" s="81"/>
      <c r="I6" s="81"/>
      <c r="J6" s="81"/>
      <c r="K6" s="81"/>
      <c r="L6" s="81"/>
      <c r="M6" s="82"/>
      <c r="N6" s="82"/>
      <c r="O6" s="82"/>
      <c r="P6" s="75">
        <f t="shared" si="0"/>
        <v>0</v>
      </c>
      <c r="Q6" s="78">
        <f t="shared" si="1"/>
        <v>0</v>
      </c>
      <c r="R6" s="83">
        <v>42.98</v>
      </c>
      <c r="S6" s="80">
        <f t="shared" si="2"/>
        <v>42.98</v>
      </c>
      <c r="T6" s="78" t="str">
        <f t="shared" si="3"/>
        <v/>
      </c>
      <c r="U6" s="78">
        <f t="shared" si="4"/>
        <v>0</v>
      </c>
    </row>
    <row r="7" spans="1:26">
      <c r="A7" s="81">
        <v>6</v>
      </c>
      <c r="B7" s="76" t="s">
        <v>147</v>
      </c>
      <c r="C7" s="76" t="s">
        <v>151</v>
      </c>
      <c r="D7" s="76" t="s">
        <v>153</v>
      </c>
      <c r="E7" s="81"/>
      <c r="F7" s="81"/>
      <c r="G7" s="81"/>
      <c r="H7" s="81"/>
      <c r="I7" s="81"/>
      <c r="J7" s="81"/>
      <c r="K7" s="81"/>
      <c r="L7" s="81"/>
      <c r="M7" s="82"/>
      <c r="N7" s="82"/>
      <c r="O7" s="82"/>
      <c r="P7" s="75">
        <f t="shared" si="0"/>
        <v>0</v>
      </c>
      <c r="Q7" s="78">
        <f t="shared" si="1"/>
        <v>0</v>
      </c>
      <c r="R7" s="83">
        <v>49.89</v>
      </c>
      <c r="S7" s="80">
        <f t="shared" si="2"/>
        <v>49.89</v>
      </c>
      <c r="T7" s="78" t="str">
        <f t="shared" si="3"/>
        <v/>
      </c>
      <c r="U7" s="78">
        <f t="shared" si="4"/>
        <v>0</v>
      </c>
    </row>
    <row r="8" spans="1:26">
      <c r="A8" s="75">
        <v>7</v>
      </c>
      <c r="B8" s="76" t="s">
        <v>147</v>
      </c>
      <c r="C8" s="76" t="s">
        <v>151</v>
      </c>
      <c r="D8" s="76" t="s">
        <v>153</v>
      </c>
      <c r="E8" s="81"/>
      <c r="F8" s="81"/>
      <c r="G8" s="81"/>
      <c r="H8" s="81"/>
      <c r="I8" s="81"/>
      <c r="J8" s="81"/>
      <c r="K8" s="81"/>
      <c r="L8" s="81"/>
      <c r="M8" s="82"/>
      <c r="N8" s="82"/>
      <c r="O8" s="82"/>
      <c r="P8" s="75">
        <f t="shared" si="0"/>
        <v>0</v>
      </c>
      <c r="Q8" s="78">
        <f t="shared" si="1"/>
        <v>0</v>
      </c>
      <c r="R8" s="83">
        <v>51.44</v>
      </c>
      <c r="S8" s="80">
        <f t="shared" si="2"/>
        <v>51.44</v>
      </c>
      <c r="T8" s="78" t="str">
        <f t="shared" si="3"/>
        <v/>
      </c>
      <c r="U8" s="78">
        <f t="shared" si="4"/>
        <v>0</v>
      </c>
    </row>
    <row r="9" spans="1:26">
      <c r="A9" s="81">
        <v>8</v>
      </c>
      <c r="B9" s="84" t="s">
        <v>149</v>
      </c>
      <c r="C9" s="84" t="s">
        <v>152</v>
      </c>
      <c r="D9" s="84" t="s">
        <v>39</v>
      </c>
      <c r="E9" s="81"/>
      <c r="F9" s="81"/>
      <c r="G9" s="81"/>
      <c r="H9" s="81"/>
      <c r="I9" s="81"/>
      <c r="J9" s="81"/>
      <c r="K9" s="81"/>
      <c r="L9" s="81"/>
      <c r="M9" s="82"/>
      <c r="N9" s="82"/>
      <c r="O9" s="82"/>
      <c r="P9" s="75">
        <f t="shared" si="0"/>
        <v>0</v>
      </c>
      <c r="Q9" s="78">
        <f t="shared" si="1"/>
        <v>0</v>
      </c>
      <c r="R9" s="83">
        <v>49.45</v>
      </c>
      <c r="S9" s="80">
        <f t="shared" si="2"/>
        <v>49.45</v>
      </c>
      <c r="T9" s="78" t="str">
        <f t="shared" si="3"/>
        <v/>
      </c>
      <c r="U9" s="78">
        <f t="shared" si="4"/>
        <v>0</v>
      </c>
      <c r="V9" s="85"/>
      <c r="W9" s="85"/>
      <c r="X9" s="85"/>
      <c r="Y9" s="85"/>
      <c r="Z9" s="85"/>
    </row>
    <row r="10" spans="1:26">
      <c r="A10" s="75">
        <v>9</v>
      </c>
      <c r="B10" s="76" t="s">
        <v>21</v>
      </c>
      <c r="C10" s="76" t="s">
        <v>28</v>
      </c>
      <c r="D10" s="76" t="s">
        <v>35</v>
      </c>
      <c r="E10" s="81"/>
      <c r="F10" s="81"/>
      <c r="G10" s="81"/>
      <c r="H10" s="81"/>
      <c r="I10" s="81"/>
      <c r="J10" s="81"/>
      <c r="K10" s="81"/>
      <c r="L10" s="81"/>
      <c r="M10" s="82"/>
      <c r="N10" s="82"/>
      <c r="O10" s="82"/>
      <c r="P10" s="75">
        <f t="shared" si="0"/>
        <v>0</v>
      </c>
      <c r="Q10" s="78">
        <f t="shared" si="1"/>
        <v>0</v>
      </c>
      <c r="R10" s="83">
        <v>50.89</v>
      </c>
      <c r="S10" s="80">
        <f t="shared" si="2"/>
        <v>50.89</v>
      </c>
      <c r="T10" s="78" t="str">
        <f t="shared" si="3"/>
        <v/>
      </c>
      <c r="U10" s="78">
        <f t="shared" si="4"/>
        <v>0</v>
      </c>
    </row>
    <row r="11" spans="1:26">
      <c r="A11" s="81">
        <v>10</v>
      </c>
      <c r="B11" s="76" t="s">
        <v>20</v>
      </c>
      <c r="C11" s="76" t="s">
        <v>160</v>
      </c>
      <c r="D11" s="76" t="s">
        <v>34</v>
      </c>
      <c r="E11" s="81"/>
      <c r="F11" s="81"/>
      <c r="G11" s="81"/>
      <c r="H11" s="81"/>
      <c r="I11" s="81"/>
      <c r="J11" s="81"/>
      <c r="K11" s="81"/>
      <c r="L11" s="81"/>
      <c r="M11" s="82"/>
      <c r="N11" s="82"/>
      <c r="O11" s="82"/>
      <c r="P11" s="75">
        <f t="shared" si="0"/>
        <v>0</v>
      </c>
      <c r="Q11" s="78">
        <f t="shared" si="1"/>
        <v>0</v>
      </c>
      <c r="R11" s="83">
        <v>54.33</v>
      </c>
      <c r="S11" s="80">
        <f t="shared" si="2"/>
        <v>54.33</v>
      </c>
      <c r="T11" s="78" t="str">
        <f t="shared" si="3"/>
        <v/>
      </c>
      <c r="U11" s="78">
        <f t="shared" si="4"/>
        <v>0</v>
      </c>
    </row>
    <row r="12" spans="1:26">
      <c r="A12" s="75">
        <v>11</v>
      </c>
      <c r="B12" s="76" t="s">
        <v>17</v>
      </c>
      <c r="C12" s="76" t="s">
        <v>18</v>
      </c>
      <c r="D12" s="76" t="s">
        <v>37</v>
      </c>
      <c r="E12" s="81"/>
      <c r="F12" s="81"/>
      <c r="G12" s="81">
        <v>4</v>
      </c>
      <c r="H12" s="81"/>
      <c r="I12" s="81"/>
      <c r="J12" s="81"/>
      <c r="K12" s="81"/>
      <c r="L12" s="81"/>
      <c r="M12" s="82" t="s">
        <v>180</v>
      </c>
      <c r="N12" s="82"/>
      <c r="O12" s="82"/>
      <c r="P12" s="75">
        <f t="shared" si="0"/>
        <v>4</v>
      </c>
      <c r="Q12" s="78">
        <f t="shared" si="1"/>
        <v>0</v>
      </c>
      <c r="R12" s="86">
        <v>75.84</v>
      </c>
      <c r="S12" s="80">
        <f t="shared" si="2"/>
        <v>75.84</v>
      </c>
      <c r="T12" s="78">
        <f t="shared" si="3"/>
        <v>5</v>
      </c>
      <c r="U12" s="78">
        <f t="shared" si="4"/>
        <v>9</v>
      </c>
    </row>
    <row r="13" spans="1:26">
      <c r="A13" s="81">
        <v>12</v>
      </c>
      <c r="B13" s="76" t="s">
        <v>20</v>
      </c>
      <c r="C13" s="76" t="s">
        <v>160</v>
      </c>
      <c r="D13" s="76" t="s">
        <v>34</v>
      </c>
      <c r="E13" s="81"/>
      <c r="F13" s="81"/>
      <c r="G13" s="81"/>
      <c r="H13" s="81">
        <v>4</v>
      </c>
      <c r="I13" s="81"/>
      <c r="J13" s="81"/>
      <c r="K13" s="81"/>
      <c r="L13" s="81"/>
      <c r="M13" s="82" t="s">
        <v>181</v>
      </c>
      <c r="N13" s="82"/>
      <c r="O13" s="82"/>
      <c r="P13" s="75">
        <f t="shared" si="0"/>
        <v>4</v>
      </c>
      <c r="Q13" s="78">
        <f t="shared" si="1"/>
        <v>0</v>
      </c>
      <c r="R13" s="83">
        <v>81.59</v>
      </c>
      <c r="S13" s="80">
        <f t="shared" si="2"/>
        <v>81.59</v>
      </c>
      <c r="T13" s="78">
        <f t="shared" si="3"/>
        <v>7</v>
      </c>
      <c r="U13" s="78">
        <f t="shared" si="4"/>
        <v>11</v>
      </c>
    </row>
    <row r="14" spans="1:26">
      <c r="A14" s="75">
        <v>13</v>
      </c>
      <c r="B14" s="76" t="s">
        <v>148</v>
      </c>
      <c r="C14" s="76" t="s">
        <v>123</v>
      </c>
      <c r="D14" s="76" t="s">
        <v>154</v>
      </c>
      <c r="E14" s="87">
        <v>4</v>
      </c>
      <c r="F14" s="87"/>
      <c r="G14" s="87">
        <v>8</v>
      </c>
      <c r="H14" s="87"/>
      <c r="I14" s="87"/>
      <c r="J14" s="87"/>
      <c r="K14" s="87"/>
      <c r="L14" s="87"/>
      <c r="M14" s="82" t="s">
        <v>181</v>
      </c>
      <c r="N14" s="82" t="s">
        <v>182</v>
      </c>
      <c r="O14" s="82"/>
      <c r="P14" s="75">
        <f t="shared" si="0"/>
        <v>12</v>
      </c>
      <c r="Q14" s="78">
        <f t="shared" si="1"/>
        <v>6</v>
      </c>
      <c r="R14" s="83">
        <v>76.760000000000005</v>
      </c>
      <c r="S14" s="80">
        <f t="shared" si="2"/>
        <v>82.76</v>
      </c>
      <c r="T14" s="78">
        <f t="shared" si="3"/>
        <v>7</v>
      </c>
      <c r="U14" s="78">
        <f t="shared" si="4"/>
        <v>19</v>
      </c>
    </row>
  </sheetData>
  <sheetProtection password="8907" sheet="1" objects="1" scenarios="1"/>
  <sortState ref="B2:U14">
    <sortCondition ref="U2:U14"/>
  </sortState>
  <mergeCells count="1">
    <mergeCell ref="M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zoomScaleNormal="100" workbookViewId="0">
      <selection activeCell="K2" sqref="K2"/>
    </sheetView>
  </sheetViews>
  <sheetFormatPr defaultRowHeight="15"/>
  <cols>
    <col min="1" max="1" width="3.28515625" style="45" bestFit="1" customWidth="1"/>
    <col min="2" max="2" width="19.140625" style="45" bestFit="1" customWidth="1"/>
    <col min="3" max="3" width="31" style="45" bestFit="1" customWidth="1"/>
    <col min="4" max="4" width="26.7109375" style="45" bestFit="1" customWidth="1"/>
    <col min="5" max="5" width="3" style="45" bestFit="1" customWidth="1"/>
    <col min="6" max="8" width="2.42578125" style="45" bestFit="1" customWidth="1"/>
    <col min="9" max="10" width="3.5703125" style="45" bestFit="1" customWidth="1"/>
    <col min="11" max="11" width="2.42578125" style="45" bestFit="1" customWidth="1"/>
    <col min="12" max="12" width="3.42578125" style="45" bestFit="1" customWidth="1"/>
    <col min="13" max="14" width="2.85546875" style="45" customWidth="1"/>
    <col min="15" max="15" width="2.7109375" style="45" customWidth="1"/>
    <col min="16" max="16" width="9.85546875" style="45" bestFit="1" customWidth="1"/>
    <col min="17" max="17" width="9.140625" style="45"/>
    <col min="18" max="18" width="10.140625" style="45" bestFit="1" customWidth="1"/>
    <col min="19" max="20" width="9.140625" style="45"/>
    <col min="21" max="21" width="10.140625" style="45" bestFit="1" customWidth="1"/>
    <col min="22" max="16384" width="9.140625" style="45"/>
  </cols>
  <sheetData>
    <row r="1" spans="1:25" ht="30.75" thickBot="1">
      <c r="A1" s="88" t="s">
        <v>13</v>
      </c>
      <c r="B1" s="88" t="s">
        <v>0</v>
      </c>
      <c r="C1" s="89" t="s">
        <v>1</v>
      </c>
      <c r="D1" s="89" t="s">
        <v>2</v>
      </c>
      <c r="E1" s="89">
        <v>1</v>
      </c>
      <c r="F1" s="89">
        <v>2</v>
      </c>
      <c r="G1" s="89">
        <v>3</v>
      </c>
      <c r="H1" s="89">
        <v>4</v>
      </c>
      <c r="I1" s="89">
        <v>5</v>
      </c>
      <c r="J1" s="89">
        <v>6</v>
      </c>
      <c r="K1" s="89">
        <v>7</v>
      </c>
      <c r="L1" s="89">
        <v>8</v>
      </c>
      <c r="M1" s="90" t="s">
        <v>7</v>
      </c>
      <c r="N1" s="91"/>
      <c r="O1" s="92"/>
      <c r="P1" s="89" t="s">
        <v>3</v>
      </c>
      <c r="Q1" s="93" t="s">
        <v>8</v>
      </c>
      <c r="R1" s="89" t="s">
        <v>4</v>
      </c>
      <c r="S1" s="93" t="s">
        <v>9</v>
      </c>
      <c r="T1" s="93" t="s">
        <v>16</v>
      </c>
      <c r="U1" s="94" t="s">
        <v>3</v>
      </c>
      <c r="V1" s="95"/>
      <c r="W1" s="46" t="s">
        <v>10</v>
      </c>
      <c r="X1" s="46" t="s">
        <v>11</v>
      </c>
      <c r="Y1" s="46" t="s">
        <v>12</v>
      </c>
    </row>
    <row r="2" spans="1:25">
      <c r="A2" s="96">
        <v>1</v>
      </c>
      <c r="B2" s="49" t="s">
        <v>51</v>
      </c>
      <c r="C2" s="49" t="s">
        <v>63</v>
      </c>
      <c r="D2" s="49" t="s">
        <v>39</v>
      </c>
      <c r="E2" s="97"/>
      <c r="F2" s="97"/>
      <c r="G2" s="97"/>
      <c r="H2" s="97"/>
      <c r="I2" s="97"/>
      <c r="J2" s="97"/>
      <c r="K2" s="97"/>
      <c r="L2" s="97"/>
      <c r="M2" s="98"/>
      <c r="N2" s="98"/>
      <c r="O2" s="98"/>
      <c r="P2" s="97">
        <f t="shared" ref="P2:P37" si="0">SUM(E2:L2)</f>
        <v>0</v>
      </c>
      <c r="Q2" s="99">
        <f t="shared" ref="Q2:Q37" si="1">SUM((IF(M2="r",6,0)),IF(N2="r",6,0))</f>
        <v>0</v>
      </c>
      <c r="R2" s="100">
        <v>39.130000000000003</v>
      </c>
      <c r="S2" s="101">
        <f t="shared" ref="S2:S37" si="2">SUM(Q2:R2)</f>
        <v>39.130000000000003</v>
      </c>
      <c r="T2" s="99" t="str">
        <f t="shared" ref="T2:T37" si="3">IF(S2&gt;$Y$2,CEILING((S2-$Y$2)*0.25,1),"")</f>
        <v/>
      </c>
      <c r="U2" s="52">
        <f t="shared" ref="U2:U37" si="4">IF(R2="eliminacja","eliminacja",SUM(P2,T2))</f>
        <v>0</v>
      </c>
      <c r="V2" s="95"/>
      <c r="W2" s="46">
        <v>350</v>
      </c>
      <c r="X2" s="46">
        <v>330</v>
      </c>
      <c r="Y2" s="46">
        <f>CEILING((60/$W$2)*$X$2,1)</f>
        <v>57</v>
      </c>
    </row>
    <row r="3" spans="1:25">
      <c r="A3" s="48">
        <v>2</v>
      </c>
      <c r="B3" s="49" t="s">
        <v>40</v>
      </c>
      <c r="C3" s="49" t="s">
        <v>29</v>
      </c>
      <c r="D3" s="49" t="s">
        <v>36</v>
      </c>
      <c r="E3" s="48"/>
      <c r="F3" s="48"/>
      <c r="G3" s="48"/>
      <c r="H3" s="48"/>
      <c r="I3" s="48"/>
      <c r="J3" s="48"/>
      <c r="K3" s="48"/>
      <c r="L3" s="48"/>
      <c r="M3" s="98"/>
      <c r="N3" s="98"/>
      <c r="O3" s="98"/>
      <c r="P3" s="96">
        <f t="shared" si="0"/>
        <v>0</v>
      </c>
      <c r="Q3" s="102">
        <f t="shared" si="1"/>
        <v>0</v>
      </c>
      <c r="R3" s="100">
        <v>39.21</v>
      </c>
      <c r="S3" s="103">
        <f t="shared" si="2"/>
        <v>39.21</v>
      </c>
      <c r="T3" s="102" t="str">
        <f t="shared" si="3"/>
        <v/>
      </c>
      <c r="U3" s="59">
        <f t="shared" si="4"/>
        <v>0</v>
      </c>
      <c r="V3" s="104"/>
    </row>
    <row r="4" spans="1:25">
      <c r="A4" s="96">
        <v>3</v>
      </c>
      <c r="B4" s="49" t="s">
        <v>25</v>
      </c>
      <c r="C4" s="49" t="s">
        <v>32</v>
      </c>
      <c r="D4" s="49" t="s">
        <v>33</v>
      </c>
      <c r="E4" s="48"/>
      <c r="F4" s="48"/>
      <c r="G4" s="48"/>
      <c r="H4" s="48"/>
      <c r="I4" s="48"/>
      <c r="J4" s="48"/>
      <c r="K4" s="48"/>
      <c r="L4" s="48"/>
      <c r="M4" s="98"/>
      <c r="N4" s="98"/>
      <c r="O4" s="98"/>
      <c r="P4" s="48">
        <f t="shared" si="0"/>
        <v>0</v>
      </c>
      <c r="Q4" s="59">
        <f t="shared" si="1"/>
        <v>0</v>
      </c>
      <c r="R4" s="100">
        <v>40.19</v>
      </c>
      <c r="S4" s="60">
        <f t="shared" si="2"/>
        <v>40.19</v>
      </c>
      <c r="T4" s="59" t="str">
        <f t="shared" si="3"/>
        <v/>
      </c>
      <c r="U4" s="59">
        <f t="shared" si="4"/>
        <v>0</v>
      </c>
    </row>
    <row r="5" spans="1:25">
      <c r="A5" s="48">
        <v>4</v>
      </c>
      <c r="B5" s="49" t="s">
        <v>23</v>
      </c>
      <c r="C5" s="49" t="s">
        <v>30</v>
      </c>
      <c r="D5" s="49" t="s">
        <v>65</v>
      </c>
      <c r="E5" s="49"/>
      <c r="F5" s="49"/>
      <c r="G5" s="49"/>
      <c r="H5" s="49"/>
      <c r="I5" s="49"/>
      <c r="J5" s="49"/>
      <c r="K5" s="49"/>
      <c r="L5" s="49"/>
      <c r="M5" s="98"/>
      <c r="N5" s="98"/>
      <c r="O5" s="98"/>
      <c r="P5" s="49">
        <f t="shared" si="0"/>
        <v>0</v>
      </c>
      <c r="Q5" s="49">
        <f t="shared" si="1"/>
        <v>0</v>
      </c>
      <c r="R5" s="100">
        <v>44.53</v>
      </c>
      <c r="S5" s="49">
        <f t="shared" si="2"/>
        <v>44.53</v>
      </c>
      <c r="T5" s="49" t="str">
        <f t="shared" si="3"/>
        <v/>
      </c>
      <c r="U5" s="49">
        <f t="shared" si="4"/>
        <v>0</v>
      </c>
    </row>
    <row r="6" spans="1:25">
      <c r="A6" s="96">
        <v>5</v>
      </c>
      <c r="B6" s="105" t="s">
        <v>158</v>
      </c>
      <c r="C6" s="105" t="s">
        <v>162</v>
      </c>
      <c r="D6" s="105" t="s">
        <v>39</v>
      </c>
      <c r="E6" s="105"/>
      <c r="F6" s="105"/>
      <c r="G6" s="105"/>
      <c r="H6" s="105"/>
      <c r="I6" s="105"/>
      <c r="J6" s="105"/>
      <c r="K6" s="105"/>
      <c r="L6" s="105"/>
      <c r="M6" s="98"/>
      <c r="N6" s="98"/>
      <c r="O6" s="98"/>
      <c r="P6" s="106">
        <f t="shared" si="0"/>
        <v>0</v>
      </c>
      <c r="Q6" s="106">
        <f t="shared" si="1"/>
        <v>0</v>
      </c>
      <c r="R6" s="100">
        <v>45.03</v>
      </c>
      <c r="S6" s="106">
        <f t="shared" si="2"/>
        <v>45.03</v>
      </c>
      <c r="T6" s="106" t="str">
        <f t="shared" si="3"/>
        <v/>
      </c>
      <c r="U6" s="106">
        <f t="shared" si="4"/>
        <v>0</v>
      </c>
    </row>
    <row r="7" spans="1:25">
      <c r="A7" s="48">
        <v>6</v>
      </c>
      <c r="B7" s="49" t="s">
        <v>46</v>
      </c>
      <c r="C7" s="49" t="s">
        <v>57</v>
      </c>
      <c r="D7" s="49" t="s">
        <v>34</v>
      </c>
      <c r="E7" s="50"/>
      <c r="F7" s="50"/>
      <c r="G7" s="50"/>
      <c r="H7" s="50"/>
      <c r="I7" s="50"/>
      <c r="J7" s="50"/>
      <c r="K7" s="50"/>
      <c r="L7" s="50"/>
      <c r="M7" s="98"/>
      <c r="N7" s="98"/>
      <c r="O7" s="98"/>
      <c r="P7" s="97">
        <f t="shared" si="0"/>
        <v>0</v>
      </c>
      <c r="Q7" s="99">
        <f t="shared" si="1"/>
        <v>0</v>
      </c>
      <c r="R7" s="100">
        <v>46.88</v>
      </c>
      <c r="S7" s="101">
        <f t="shared" si="2"/>
        <v>46.88</v>
      </c>
      <c r="T7" s="99" t="str">
        <f t="shared" si="3"/>
        <v/>
      </c>
      <c r="U7" s="99">
        <f t="shared" si="4"/>
        <v>0</v>
      </c>
    </row>
    <row r="8" spans="1:25">
      <c r="A8" s="96">
        <v>7</v>
      </c>
      <c r="B8" s="49" t="s">
        <v>42</v>
      </c>
      <c r="C8" s="49" t="s">
        <v>53</v>
      </c>
      <c r="D8" s="49" t="s">
        <v>33</v>
      </c>
      <c r="E8" s="48"/>
      <c r="F8" s="48"/>
      <c r="G8" s="48"/>
      <c r="H8" s="48"/>
      <c r="I8" s="48"/>
      <c r="J8" s="48"/>
      <c r="K8" s="48"/>
      <c r="L8" s="48"/>
      <c r="M8" s="98"/>
      <c r="N8" s="98"/>
      <c r="O8" s="98"/>
      <c r="P8" s="96">
        <f t="shared" si="0"/>
        <v>0</v>
      </c>
      <c r="Q8" s="102">
        <f t="shared" si="1"/>
        <v>0</v>
      </c>
      <c r="R8" s="100">
        <v>48.47</v>
      </c>
      <c r="S8" s="103">
        <f t="shared" si="2"/>
        <v>48.47</v>
      </c>
      <c r="T8" s="102" t="str">
        <f t="shared" si="3"/>
        <v/>
      </c>
      <c r="U8" s="102">
        <f t="shared" si="4"/>
        <v>0</v>
      </c>
    </row>
    <row r="9" spans="1:25">
      <c r="A9" s="48">
        <v>8</v>
      </c>
      <c r="B9" s="105" t="s">
        <v>183</v>
      </c>
      <c r="C9" s="105" t="s">
        <v>58</v>
      </c>
      <c r="D9" s="105" t="s">
        <v>65</v>
      </c>
      <c r="E9" s="105"/>
      <c r="F9" s="105"/>
      <c r="G9" s="105"/>
      <c r="H9" s="105"/>
      <c r="I9" s="105"/>
      <c r="J9" s="105"/>
      <c r="K9" s="105"/>
      <c r="L9" s="105"/>
      <c r="M9" s="98"/>
      <c r="N9" s="98"/>
      <c r="O9" s="98"/>
      <c r="P9" s="106">
        <f t="shared" si="0"/>
        <v>0</v>
      </c>
      <c r="Q9" s="106">
        <f t="shared" si="1"/>
        <v>0</v>
      </c>
      <c r="R9" s="100">
        <v>48.62</v>
      </c>
      <c r="S9" s="106">
        <f t="shared" si="2"/>
        <v>48.62</v>
      </c>
      <c r="T9" s="106" t="str">
        <f t="shared" si="3"/>
        <v/>
      </c>
      <c r="U9" s="106">
        <f t="shared" si="4"/>
        <v>0</v>
      </c>
      <c r="V9" s="65"/>
      <c r="W9" s="65"/>
      <c r="X9" s="65"/>
      <c r="Y9" s="65"/>
    </row>
    <row r="10" spans="1:25">
      <c r="A10" s="96">
        <v>9</v>
      </c>
      <c r="B10" s="49" t="s">
        <v>157</v>
      </c>
      <c r="C10" s="49" t="s">
        <v>161</v>
      </c>
      <c r="D10" s="49" t="s">
        <v>163</v>
      </c>
      <c r="E10" s="48"/>
      <c r="F10" s="48"/>
      <c r="G10" s="48"/>
      <c r="H10" s="48"/>
      <c r="I10" s="48"/>
      <c r="J10" s="48"/>
      <c r="K10" s="48"/>
      <c r="L10" s="48"/>
      <c r="M10" s="98"/>
      <c r="N10" s="98"/>
      <c r="O10" s="98"/>
      <c r="P10" s="48">
        <f t="shared" si="0"/>
        <v>0</v>
      </c>
      <c r="Q10" s="59">
        <f t="shared" si="1"/>
        <v>0</v>
      </c>
      <c r="R10" s="100">
        <v>49.57</v>
      </c>
      <c r="S10" s="60">
        <f t="shared" si="2"/>
        <v>49.57</v>
      </c>
      <c r="T10" s="59" t="str">
        <f t="shared" si="3"/>
        <v/>
      </c>
      <c r="U10" s="59">
        <f t="shared" si="4"/>
        <v>0</v>
      </c>
    </row>
    <row r="11" spans="1:25">
      <c r="A11" s="48">
        <v>10</v>
      </c>
      <c r="B11" s="58" t="s">
        <v>19</v>
      </c>
      <c r="C11" s="58" t="s">
        <v>26</v>
      </c>
      <c r="D11" s="58" t="s">
        <v>33</v>
      </c>
      <c r="E11" s="50"/>
      <c r="F11" s="50"/>
      <c r="G11" s="50"/>
      <c r="H11" s="50"/>
      <c r="I11" s="50"/>
      <c r="J11" s="50"/>
      <c r="K11" s="50"/>
      <c r="L11" s="50"/>
      <c r="M11" s="98"/>
      <c r="N11" s="98"/>
      <c r="O11" s="98"/>
      <c r="P11" s="97">
        <f t="shared" si="0"/>
        <v>0</v>
      </c>
      <c r="Q11" s="99">
        <f t="shared" si="1"/>
        <v>0</v>
      </c>
      <c r="R11" s="100">
        <v>49.84</v>
      </c>
      <c r="S11" s="101">
        <f t="shared" si="2"/>
        <v>49.84</v>
      </c>
      <c r="T11" s="99" t="str">
        <f t="shared" si="3"/>
        <v/>
      </c>
      <c r="U11" s="99">
        <f t="shared" si="4"/>
        <v>0</v>
      </c>
    </row>
    <row r="12" spans="1:25">
      <c r="A12" s="96">
        <v>11</v>
      </c>
      <c r="B12" s="49" t="s">
        <v>43</v>
      </c>
      <c r="C12" s="49" t="s">
        <v>54</v>
      </c>
      <c r="D12" s="49" t="s">
        <v>37</v>
      </c>
      <c r="E12" s="50"/>
      <c r="F12" s="50"/>
      <c r="G12" s="50"/>
      <c r="H12" s="50"/>
      <c r="I12" s="50"/>
      <c r="J12" s="50"/>
      <c r="K12" s="50"/>
      <c r="L12" s="50"/>
      <c r="M12" s="98"/>
      <c r="N12" s="98"/>
      <c r="O12" s="98"/>
      <c r="P12" s="97">
        <f t="shared" si="0"/>
        <v>0</v>
      </c>
      <c r="Q12" s="99">
        <f t="shared" si="1"/>
        <v>0</v>
      </c>
      <c r="R12" s="100">
        <v>50.69</v>
      </c>
      <c r="S12" s="101">
        <f t="shared" si="2"/>
        <v>50.69</v>
      </c>
      <c r="T12" s="99" t="str">
        <f t="shared" si="3"/>
        <v/>
      </c>
      <c r="U12" s="99">
        <f t="shared" si="4"/>
        <v>0</v>
      </c>
    </row>
    <row r="13" spans="1:25">
      <c r="A13" s="48">
        <v>12</v>
      </c>
      <c r="B13" s="49" t="s">
        <v>48</v>
      </c>
      <c r="C13" s="49" t="s">
        <v>62</v>
      </c>
      <c r="D13" s="49" t="s">
        <v>65</v>
      </c>
      <c r="E13" s="48"/>
      <c r="F13" s="48"/>
      <c r="G13" s="48"/>
      <c r="H13" s="48"/>
      <c r="I13" s="48"/>
      <c r="J13" s="48"/>
      <c r="K13" s="48"/>
      <c r="L13" s="48"/>
      <c r="M13" s="98"/>
      <c r="N13" s="98"/>
      <c r="O13" s="98"/>
      <c r="P13" s="96">
        <f t="shared" si="0"/>
        <v>0</v>
      </c>
      <c r="Q13" s="102">
        <f t="shared" si="1"/>
        <v>0</v>
      </c>
      <c r="R13" s="100">
        <v>50.93</v>
      </c>
      <c r="S13" s="103">
        <f t="shared" si="2"/>
        <v>50.93</v>
      </c>
      <c r="T13" s="102" t="str">
        <f t="shared" si="3"/>
        <v/>
      </c>
      <c r="U13" s="102">
        <f t="shared" si="4"/>
        <v>0</v>
      </c>
    </row>
    <row r="14" spans="1:25">
      <c r="A14" s="96">
        <v>13</v>
      </c>
      <c r="B14" s="58" t="s">
        <v>158</v>
      </c>
      <c r="C14" s="58" t="s">
        <v>162</v>
      </c>
      <c r="D14" s="58" t="s">
        <v>39</v>
      </c>
      <c r="E14" s="48"/>
      <c r="F14" s="48"/>
      <c r="G14" s="48"/>
      <c r="H14" s="48"/>
      <c r="I14" s="48"/>
      <c r="J14" s="48"/>
      <c r="K14" s="48"/>
      <c r="L14" s="48"/>
      <c r="M14" s="98"/>
      <c r="N14" s="98"/>
      <c r="O14" s="98"/>
      <c r="P14" s="96">
        <f t="shared" si="0"/>
        <v>0</v>
      </c>
      <c r="Q14" s="102">
        <f t="shared" si="1"/>
        <v>0</v>
      </c>
      <c r="R14" s="100">
        <v>52.22</v>
      </c>
      <c r="S14" s="103">
        <f t="shared" si="2"/>
        <v>52.22</v>
      </c>
      <c r="T14" s="102" t="str">
        <f t="shared" si="3"/>
        <v/>
      </c>
      <c r="U14" s="102">
        <f t="shared" si="4"/>
        <v>0</v>
      </c>
    </row>
    <row r="15" spans="1:25">
      <c r="A15" s="48">
        <v>14</v>
      </c>
      <c r="B15" s="58" t="s">
        <v>149</v>
      </c>
      <c r="C15" s="58" t="s">
        <v>152</v>
      </c>
      <c r="D15" s="58" t="s">
        <v>39</v>
      </c>
      <c r="E15" s="48"/>
      <c r="F15" s="48"/>
      <c r="G15" s="48"/>
      <c r="H15" s="48"/>
      <c r="I15" s="48"/>
      <c r="J15" s="48"/>
      <c r="K15" s="48"/>
      <c r="L15" s="48"/>
      <c r="M15" s="98"/>
      <c r="N15" s="98"/>
      <c r="O15" s="98"/>
      <c r="P15" s="48">
        <f t="shared" si="0"/>
        <v>0</v>
      </c>
      <c r="Q15" s="59">
        <f t="shared" si="1"/>
        <v>0</v>
      </c>
      <c r="R15" s="100">
        <v>52.41</v>
      </c>
      <c r="S15" s="60">
        <f t="shared" si="2"/>
        <v>52.41</v>
      </c>
      <c r="T15" s="59" t="str">
        <f t="shared" si="3"/>
        <v/>
      </c>
      <c r="U15" s="59">
        <f t="shared" si="4"/>
        <v>0</v>
      </c>
    </row>
    <row r="16" spans="1:25">
      <c r="A16" s="96">
        <v>15</v>
      </c>
      <c r="B16" s="49" t="s">
        <v>45</v>
      </c>
      <c r="C16" s="49" t="s">
        <v>56</v>
      </c>
      <c r="D16" s="49" t="s">
        <v>34</v>
      </c>
      <c r="E16" s="49"/>
      <c r="F16" s="49"/>
      <c r="G16" s="49"/>
      <c r="H16" s="49"/>
      <c r="I16" s="49"/>
      <c r="J16" s="49"/>
      <c r="K16" s="49"/>
      <c r="L16" s="49"/>
      <c r="M16" s="98"/>
      <c r="N16" s="98"/>
      <c r="O16" s="98"/>
      <c r="P16" s="49">
        <f t="shared" si="0"/>
        <v>0</v>
      </c>
      <c r="Q16" s="49">
        <f t="shared" si="1"/>
        <v>0</v>
      </c>
      <c r="R16" s="100">
        <v>52.53</v>
      </c>
      <c r="S16" s="49">
        <f t="shared" si="2"/>
        <v>52.53</v>
      </c>
      <c r="T16" s="49" t="str">
        <f t="shared" si="3"/>
        <v/>
      </c>
      <c r="U16" s="49">
        <f t="shared" si="4"/>
        <v>0</v>
      </c>
    </row>
    <row r="17" spans="1:21">
      <c r="A17" s="48">
        <v>16</v>
      </c>
      <c r="B17" s="58" t="s">
        <v>148</v>
      </c>
      <c r="C17" s="58" t="s">
        <v>123</v>
      </c>
      <c r="D17" s="58" t="s">
        <v>102</v>
      </c>
      <c r="E17" s="48"/>
      <c r="F17" s="48"/>
      <c r="G17" s="48"/>
      <c r="H17" s="48"/>
      <c r="I17" s="48"/>
      <c r="J17" s="48"/>
      <c r="K17" s="48"/>
      <c r="L17" s="48"/>
      <c r="M17" s="98"/>
      <c r="N17" s="98"/>
      <c r="O17" s="98"/>
      <c r="P17" s="48">
        <f t="shared" si="0"/>
        <v>0</v>
      </c>
      <c r="Q17" s="59">
        <f t="shared" si="1"/>
        <v>0</v>
      </c>
      <c r="R17" s="100">
        <v>52.87</v>
      </c>
      <c r="S17" s="60">
        <f t="shared" si="2"/>
        <v>52.87</v>
      </c>
      <c r="T17" s="59" t="str">
        <f t="shared" si="3"/>
        <v/>
      </c>
      <c r="U17" s="59">
        <f t="shared" si="4"/>
        <v>0</v>
      </c>
    </row>
    <row r="18" spans="1:21">
      <c r="A18" s="96">
        <v>17</v>
      </c>
      <c r="B18" s="105" t="s">
        <v>43</v>
      </c>
      <c r="C18" s="105" t="s">
        <v>54</v>
      </c>
      <c r="D18" s="105" t="s">
        <v>37</v>
      </c>
      <c r="E18" s="105"/>
      <c r="F18" s="105"/>
      <c r="G18" s="105"/>
      <c r="H18" s="105"/>
      <c r="I18" s="105"/>
      <c r="J18" s="105"/>
      <c r="K18" s="105"/>
      <c r="L18" s="105"/>
      <c r="M18" s="98"/>
      <c r="N18" s="98"/>
      <c r="O18" s="98"/>
      <c r="P18" s="105">
        <f t="shared" si="0"/>
        <v>0</v>
      </c>
      <c r="Q18" s="105">
        <f t="shared" si="1"/>
        <v>0</v>
      </c>
      <c r="R18" s="100">
        <v>53.35</v>
      </c>
      <c r="S18" s="105">
        <f t="shared" si="2"/>
        <v>53.35</v>
      </c>
      <c r="T18" s="105" t="str">
        <f t="shared" si="3"/>
        <v/>
      </c>
      <c r="U18" s="105">
        <f t="shared" si="4"/>
        <v>0</v>
      </c>
    </row>
    <row r="19" spans="1:21">
      <c r="A19" s="48">
        <v>18</v>
      </c>
      <c r="B19" s="58" t="s">
        <v>155</v>
      </c>
      <c r="C19" s="58" t="s">
        <v>151</v>
      </c>
      <c r="D19" s="58" t="s">
        <v>153</v>
      </c>
      <c r="E19" s="50"/>
      <c r="F19" s="50"/>
      <c r="G19" s="50"/>
      <c r="H19" s="50"/>
      <c r="I19" s="50"/>
      <c r="J19" s="50"/>
      <c r="K19" s="50"/>
      <c r="L19" s="50"/>
      <c r="M19" s="98"/>
      <c r="N19" s="98"/>
      <c r="O19" s="98"/>
      <c r="P19" s="48">
        <f t="shared" si="0"/>
        <v>0</v>
      </c>
      <c r="Q19" s="59">
        <f t="shared" si="1"/>
        <v>0</v>
      </c>
      <c r="R19" s="100">
        <v>54.94</v>
      </c>
      <c r="S19" s="60">
        <f t="shared" si="2"/>
        <v>54.94</v>
      </c>
      <c r="T19" s="59" t="str">
        <f t="shared" si="3"/>
        <v/>
      </c>
      <c r="U19" s="59">
        <f t="shared" si="4"/>
        <v>0</v>
      </c>
    </row>
    <row r="20" spans="1:21">
      <c r="A20" s="96">
        <v>19</v>
      </c>
      <c r="B20" s="49" t="s">
        <v>49</v>
      </c>
      <c r="C20" s="49" t="s">
        <v>159</v>
      </c>
      <c r="D20" s="49" t="s">
        <v>66</v>
      </c>
      <c r="E20" s="48"/>
      <c r="F20" s="48"/>
      <c r="G20" s="48"/>
      <c r="H20" s="48"/>
      <c r="I20" s="48"/>
      <c r="J20" s="48"/>
      <c r="K20" s="48"/>
      <c r="L20" s="48"/>
      <c r="M20" s="98"/>
      <c r="N20" s="98"/>
      <c r="O20" s="98"/>
      <c r="P20" s="96">
        <f t="shared" si="0"/>
        <v>0</v>
      </c>
      <c r="Q20" s="102">
        <f t="shared" si="1"/>
        <v>0</v>
      </c>
      <c r="R20" s="100">
        <v>55.28</v>
      </c>
      <c r="S20" s="103">
        <f t="shared" si="2"/>
        <v>55.28</v>
      </c>
      <c r="T20" s="102" t="str">
        <f t="shared" si="3"/>
        <v/>
      </c>
      <c r="U20" s="102">
        <f t="shared" si="4"/>
        <v>0</v>
      </c>
    </row>
    <row r="21" spans="1:21">
      <c r="A21" s="48">
        <v>20</v>
      </c>
      <c r="B21" s="105" t="s">
        <v>47</v>
      </c>
      <c r="C21" s="105" t="s">
        <v>59</v>
      </c>
      <c r="D21" s="105" t="s">
        <v>67</v>
      </c>
      <c r="E21" s="105"/>
      <c r="F21" s="105"/>
      <c r="G21" s="105"/>
      <c r="H21" s="105"/>
      <c r="I21" s="105"/>
      <c r="J21" s="105"/>
      <c r="K21" s="105"/>
      <c r="L21" s="105"/>
      <c r="M21" s="98"/>
      <c r="N21" s="98"/>
      <c r="O21" s="98"/>
      <c r="P21" s="105">
        <f t="shared" si="0"/>
        <v>0</v>
      </c>
      <c r="Q21" s="105">
        <f t="shared" si="1"/>
        <v>0</v>
      </c>
      <c r="R21" s="100">
        <v>55.31</v>
      </c>
      <c r="S21" s="105">
        <f t="shared" si="2"/>
        <v>55.31</v>
      </c>
      <c r="T21" s="105" t="str">
        <f t="shared" si="3"/>
        <v/>
      </c>
      <c r="U21" s="105">
        <f t="shared" si="4"/>
        <v>0</v>
      </c>
    </row>
    <row r="22" spans="1:21">
      <c r="A22" s="96">
        <v>21</v>
      </c>
      <c r="B22" s="49" t="s">
        <v>24</v>
      </c>
      <c r="C22" s="49" t="s">
        <v>31</v>
      </c>
      <c r="D22" s="49" t="s">
        <v>38</v>
      </c>
      <c r="E22" s="48"/>
      <c r="F22" s="48"/>
      <c r="G22" s="48"/>
      <c r="H22" s="48"/>
      <c r="I22" s="48"/>
      <c r="J22" s="48"/>
      <c r="K22" s="48">
        <v>4</v>
      </c>
      <c r="L22" s="48"/>
      <c r="M22" s="98"/>
      <c r="N22" s="98"/>
      <c r="O22" s="98"/>
      <c r="P22" s="48">
        <f t="shared" si="0"/>
        <v>4</v>
      </c>
      <c r="Q22" s="59">
        <f t="shared" si="1"/>
        <v>0</v>
      </c>
      <c r="R22" s="100">
        <v>44.18</v>
      </c>
      <c r="S22" s="60">
        <f t="shared" si="2"/>
        <v>44.18</v>
      </c>
      <c r="T22" s="59" t="str">
        <f t="shared" si="3"/>
        <v/>
      </c>
      <c r="U22" s="59">
        <f t="shared" si="4"/>
        <v>4</v>
      </c>
    </row>
    <row r="23" spans="1:21">
      <c r="A23" s="48">
        <v>22</v>
      </c>
      <c r="B23" s="105" t="s">
        <v>19</v>
      </c>
      <c r="C23" s="105" t="s">
        <v>26</v>
      </c>
      <c r="D23" s="105" t="s">
        <v>33</v>
      </c>
      <c r="E23" s="105"/>
      <c r="F23" s="105"/>
      <c r="G23" s="105"/>
      <c r="H23" s="105"/>
      <c r="I23" s="105"/>
      <c r="J23" s="105"/>
      <c r="K23" s="105"/>
      <c r="L23" s="105">
        <v>4</v>
      </c>
      <c r="M23" s="98"/>
      <c r="N23" s="98"/>
      <c r="O23" s="98"/>
      <c r="P23" s="106">
        <f t="shared" si="0"/>
        <v>4</v>
      </c>
      <c r="Q23" s="106">
        <f t="shared" si="1"/>
        <v>0</v>
      </c>
      <c r="R23" s="100">
        <v>48</v>
      </c>
      <c r="S23" s="106">
        <f t="shared" si="2"/>
        <v>48</v>
      </c>
      <c r="T23" s="106" t="str">
        <f t="shared" si="3"/>
        <v/>
      </c>
      <c r="U23" s="106">
        <f t="shared" si="4"/>
        <v>4</v>
      </c>
    </row>
    <row r="24" spans="1:21">
      <c r="A24" s="96">
        <v>23</v>
      </c>
      <c r="B24" s="105" t="s">
        <v>25</v>
      </c>
      <c r="C24" s="105" t="s">
        <v>32</v>
      </c>
      <c r="D24" s="105" t="s">
        <v>33</v>
      </c>
      <c r="E24" s="105"/>
      <c r="F24" s="105"/>
      <c r="G24" s="105"/>
      <c r="H24" s="105"/>
      <c r="I24" s="105">
        <v>4</v>
      </c>
      <c r="J24" s="105"/>
      <c r="K24" s="105"/>
      <c r="L24" s="105"/>
      <c r="M24" s="98"/>
      <c r="N24" s="98"/>
      <c r="O24" s="98"/>
      <c r="P24" s="105">
        <f t="shared" si="0"/>
        <v>4</v>
      </c>
      <c r="Q24" s="105">
        <f t="shared" si="1"/>
        <v>0</v>
      </c>
      <c r="R24" s="100">
        <v>48.09</v>
      </c>
      <c r="S24" s="105">
        <f t="shared" si="2"/>
        <v>48.09</v>
      </c>
      <c r="T24" s="105" t="str">
        <f t="shared" si="3"/>
        <v/>
      </c>
      <c r="U24" s="105">
        <f t="shared" si="4"/>
        <v>4</v>
      </c>
    </row>
    <row r="25" spans="1:21">
      <c r="A25" s="48">
        <v>24</v>
      </c>
      <c r="B25" s="49" t="s">
        <v>44</v>
      </c>
      <c r="C25" s="49" t="s">
        <v>55</v>
      </c>
      <c r="D25" s="49" t="s">
        <v>34</v>
      </c>
      <c r="E25" s="49"/>
      <c r="F25" s="49"/>
      <c r="G25" s="49">
        <v>4</v>
      </c>
      <c r="H25" s="49"/>
      <c r="I25" s="49"/>
      <c r="J25" s="49"/>
      <c r="K25" s="49"/>
      <c r="L25" s="49"/>
      <c r="M25" s="98"/>
      <c r="N25" s="98"/>
      <c r="O25" s="98"/>
      <c r="P25" s="49">
        <f t="shared" si="0"/>
        <v>4</v>
      </c>
      <c r="Q25" s="49">
        <f t="shared" si="1"/>
        <v>0</v>
      </c>
      <c r="R25" s="100">
        <v>50.91</v>
      </c>
      <c r="S25" s="49">
        <f t="shared" si="2"/>
        <v>50.91</v>
      </c>
      <c r="T25" s="49" t="str">
        <f t="shared" si="3"/>
        <v/>
      </c>
      <c r="U25" s="49">
        <f t="shared" si="4"/>
        <v>4</v>
      </c>
    </row>
    <row r="26" spans="1:21">
      <c r="A26" s="96">
        <v>25</v>
      </c>
      <c r="B26" s="105" t="s">
        <v>21</v>
      </c>
      <c r="C26" s="105" t="s">
        <v>28</v>
      </c>
      <c r="D26" s="105" t="s">
        <v>35</v>
      </c>
      <c r="E26" s="105"/>
      <c r="F26" s="105"/>
      <c r="G26" s="105"/>
      <c r="H26" s="105"/>
      <c r="I26" s="105"/>
      <c r="J26" s="105"/>
      <c r="K26" s="105">
        <v>4</v>
      </c>
      <c r="L26" s="105"/>
      <c r="M26" s="98"/>
      <c r="N26" s="98"/>
      <c r="O26" s="98"/>
      <c r="P26" s="105">
        <f t="shared" si="0"/>
        <v>4</v>
      </c>
      <c r="Q26" s="105">
        <f t="shared" si="1"/>
        <v>0</v>
      </c>
      <c r="R26" s="100">
        <v>54.69</v>
      </c>
      <c r="S26" s="105">
        <f t="shared" si="2"/>
        <v>54.69</v>
      </c>
      <c r="T26" s="105" t="str">
        <f t="shared" si="3"/>
        <v/>
      </c>
      <c r="U26" s="105">
        <f t="shared" si="4"/>
        <v>4</v>
      </c>
    </row>
    <row r="27" spans="1:21">
      <c r="A27" s="48">
        <v>26</v>
      </c>
      <c r="B27" s="105" t="s">
        <v>146</v>
      </c>
      <c r="C27" s="105" t="s">
        <v>150</v>
      </c>
      <c r="D27" s="105" t="s">
        <v>39</v>
      </c>
      <c r="E27" s="105"/>
      <c r="F27" s="105"/>
      <c r="G27" s="105"/>
      <c r="H27" s="105"/>
      <c r="I27" s="105">
        <v>4</v>
      </c>
      <c r="J27" s="105"/>
      <c r="K27" s="105"/>
      <c r="L27" s="105"/>
      <c r="M27" s="98"/>
      <c r="N27" s="98"/>
      <c r="O27" s="98"/>
      <c r="P27" s="106">
        <f t="shared" si="0"/>
        <v>4</v>
      </c>
      <c r="Q27" s="106">
        <f t="shared" si="1"/>
        <v>0</v>
      </c>
      <c r="R27" s="100">
        <v>56.4</v>
      </c>
      <c r="S27" s="107">
        <f t="shared" si="2"/>
        <v>56.4</v>
      </c>
      <c r="T27" s="106" t="str">
        <f t="shared" si="3"/>
        <v/>
      </c>
      <c r="U27" s="106">
        <f t="shared" si="4"/>
        <v>4</v>
      </c>
    </row>
    <row r="28" spans="1:21">
      <c r="A28" s="96">
        <v>27</v>
      </c>
      <c r="B28" s="105" t="s">
        <v>49</v>
      </c>
      <c r="C28" s="105" t="s">
        <v>159</v>
      </c>
      <c r="D28" s="105" t="s">
        <v>66</v>
      </c>
      <c r="E28" s="105"/>
      <c r="F28" s="105"/>
      <c r="G28" s="105"/>
      <c r="H28" s="105">
        <v>4</v>
      </c>
      <c r="I28" s="105"/>
      <c r="J28" s="105"/>
      <c r="K28" s="105"/>
      <c r="L28" s="105"/>
      <c r="M28" s="98" t="s">
        <v>181</v>
      </c>
      <c r="N28" s="98"/>
      <c r="O28" s="98"/>
      <c r="P28" s="106">
        <f t="shared" si="0"/>
        <v>4</v>
      </c>
      <c r="Q28" s="106">
        <f t="shared" si="1"/>
        <v>0</v>
      </c>
      <c r="R28" s="100">
        <v>67.47</v>
      </c>
      <c r="S28" s="106">
        <f t="shared" si="2"/>
        <v>67.47</v>
      </c>
      <c r="T28" s="106">
        <f t="shared" si="3"/>
        <v>3</v>
      </c>
      <c r="U28" s="106">
        <f t="shared" si="4"/>
        <v>7</v>
      </c>
    </row>
    <row r="29" spans="1:21">
      <c r="A29" s="48">
        <v>28</v>
      </c>
      <c r="B29" s="105" t="s">
        <v>44</v>
      </c>
      <c r="C29" s="105" t="s">
        <v>55</v>
      </c>
      <c r="D29" s="105" t="s">
        <v>34</v>
      </c>
      <c r="E29" s="105"/>
      <c r="F29" s="105"/>
      <c r="G29" s="105">
        <v>4</v>
      </c>
      <c r="H29" s="105"/>
      <c r="I29" s="105"/>
      <c r="J29" s="105"/>
      <c r="K29" s="105">
        <v>4</v>
      </c>
      <c r="L29" s="105"/>
      <c r="M29" s="98"/>
      <c r="N29" s="98"/>
      <c r="O29" s="98"/>
      <c r="P29" s="105">
        <f t="shared" si="0"/>
        <v>8</v>
      </c>
      <c r="Q29" s="105">
        <f t="shared" si="1"/>
        <v>0</v>
      </c>
      <c r="R29" s="100">
        <v>49.59</v>
      </c>
      <c r="S29" s="105">
        <f t="shared" si="2"/>
        <v>49.59</v>
      </c>
      <c r="T29" s="105" t="str">
        <f t="shared" si="3"/>
        <v/>
      </c>
      <c r="U29" s="105">
        <f t="shared" si="4"/>
        <v>8</v>
      </c>
    </row>
    <row r="30" spans="1:21">
      <c r="A30" s="96">
        <v>29</v>
      </c>
      <c r="B30" s="49" t="s">
        <v>47</v>
      </c>
      <c r="C30" s="49" t="s">
        <v>59</v>
      </c>
      <c r="D30" s="49" t="s">
        <v>67</v>
      </c>
      <c r="E30" s="50"/>
      <c r="F30" s="50"/>
      <c r="G30" s="50"/>
      <c r="H30" s="50"/>
      <c r="I30" s="50"/>
      <c r="J30" s="50"/>
      <c r="K30" s="50">
        <v>4</v>
      </c>
      <c r="L30" s="50"/>
      <c r="M30" s="98" t="s">
        <v>181</v>
      </c>
      <c r="N30" s="98"/>
      <c r="O30" s="98"/>
      <c r="P30" s="97">
        <f t="shared" si="0"/>
        <v>4</v>
      </c>
      <c r="Q30" s="99">
        <f t="shared" si="1"/>
        <v>0</v>
      </c>
      <c r="R30" s="100">
        <v>71.62</v>
      </c>
      <c r="S30" s="101">
        <f t="shared" si="2"/>
        <v>71.62</v>
      </c>
      <c r="T30" s="99">
        <f t="shared" si="3"/>
        <v>4</v>
      </c>
      <c r="U30" s="99">
        <f t="shared" si="4"/>
        <v>8</v>
      </c>
    </row>
    <row r="31" spans="1:21">
      <c r="A31" s="48">
        <v>30</v>
      </c>
      <c r="B31" s="49" t="s">
        <v>146</v>
      </c>
      <c r="C31" s="49" t="s">
        <v>150</v>
      </c>
      <c r="D31" s="49" t="s">
        <v>39</v>
      </c>
      <c r="E31" s="49"/>
      <c r="F31" s="49"/>
      <c r="G31" s="49"/>
      <c r="H31" s="49"/>
      <c r="I31" s="49">
        <v>4</v>
      </c>
      <c r="J31" s="49">
        <v>4</v>
      </c>
      <c r="K31" s="49"/>
      <c r="L31" s="49"/>
      <c r="M31" s="98" t="s">
        <v>181</v>
      </c>
      <c r="N31" s="98"/>
      <c r="O31" s="98"/>
      <c r="P31" s="108">
        <f t="shared" si="0"/>
        <v>8</v>
      </c>
      <c r="Q31" s="108">
        <f t="shared" si="1"/>
        <v>0</v>
      </c>
      <c r="R31" s="100">
        <v>68.13</v>
      </c>
      <c r="S31" s="108">
        <f t="shared" si="2"/>
        <v>68.13</v>
      </c>
      <c r="T31" s="108">
        <f t="shared" si="3"/>
        <v>3</v>
      </c>
      <c r="U31" s="108">
        <f t="shared" si="4"/>
        <v>11</v>
      </c>
    </row>
    <row r="32" spans="1:21">
      <c r="A32" s="96">
        <v>31</v>
      </c>
      <c r="B32" s="49" t="s">
        <v>21</v>
      </c>
      <c r="C32" s="49" t="s">
        <v>28</v>
      </c>
      <c r="D32" s="49" t="s">
        <v>35</v>
      </c>
      <c r="E32" s="48"/>
      <c r="F32" s="48">
        <v>4</v>
      </c>
      <c r="G32" s="48"/>
      <c r="H32" s="48">
        <v>4</v>
      </c>
      <c r="I32" s="48"/>
      <c r="J32" s="48"/>
      <c r="K32" s="48"/>
      <c r="L32" s="48"/>
      <c r="M32" s="98" t="s">
        <v>181</v>
      </c>
      <c r="N32" s="98"/>
      <c r="O32" s="98"/>
      <c r="P32" s="48">
        <f t="shared" si="0"/>
        <v>8</v>
      </c>
      <c r="Q32" s="59">
        <f t="shared" si="1"/>
        <v>0</v>
      </c>
      <c r="R32" s="100">
        <v>74.78</v>
      </c>
      <c r="S32" s="60">
        <f t="shared" si="2"/>
        <v>74.78</v>
      </c>
      <c r="T32" s="59">
        <f t="shared" si="3"/>
        <v>5</v>
      </c>
      <c r="U32" s="59">
        <f t="shared" si="4"/>
        <v>13</v>
      </c>
    </row>
    <row r="33" spans="1:21">
      <c r="A33" s="48">
        <v>32</v>
      </c>
      <c r="B33" s="49" t="s">
        <v>183</v>
      </c>
      <c r="C33" s="49" t="s">
        <v>58</v>
      </c>
      <c r="D33" s="49" t="s">
        <v>65</v>
      </c>
      <c r="E33" s="49"/>
      <c r="F33" s="49"/>
      <c r="G33" s="49"/>
      <c r="H33" s="49"/>
      <c r="I33" s="49"/>
      <c r="J33" s="49">
        <v>4</v>
      </c>
      <c r="K33" s="49"/>
      <c r="L33" s="49">
        <v>8</v>
      </c>
      <c r="M33" s="98" t="s">
        <v>181</v>
      </c>
      <c r="N33" s="98" t="s">
        <v>181</v>
      </c>
      <c r="O33" s="98"/>
      <c r="P33" s="49">
        <f t="shared" si="0"/>
        <v>12</v>
      </c>
      <c r="Q33" s="49">
        <f t="shared" si="1"/>
        <v>0</v>
      </c>
      <c r="R33" s="100">
        <v>65.78</v>
      </c>
      <c r="S33" s="49">
        <f t="shared" si="2"/>
        <v>65.78</v>
      </c>
      <c r="T33" s="49">
        <f t="shared" si="3"/>
        <v>3</v>
      </c>
      <c r="U33" s="49">
        <f t="shared" si="4"/>
        <v>15</v>
      </c>
    </row>
    <row r="34" spans="1:21">
      <c r="A34" s="96">
        <v>33</v>
      </c>
      <c r="B34" s="58" t="s">
        <v>41</v>
      </c>
      <c r="C34" s="58" t="s">
        <v>159</v>
      </c>
      <c r="D34" s="49" t="s">
        <v>66</v>
      </c>
      <c r="E34" s="49">
        <v>4</v>
      </c>
      <c r="F34" s="49"/>
      <c r="G34" s="49"/>
      <c r="H34" s="49"/>
      <c r="I34" s="49"/>
      <c r="J34" s="49"/>
      <c r="K34" s="49"/>
      <c r="L34" s="49">
        <v>4</v>
      </c>
      <c r="M34" s="98" t="s">
        <v>181</v>
      </c>
      <c r="N34" s="98"/>
      <c r="O34" s="98"/>
      <c r="P34" s="49">
        <f t="shared" si="0"/>
        <v>8</v>
      </c>
      <c r="Q34" s="49">
        <f t="shared" si="1"/>
        <v>0</v>
      </c>
      <c r="R34" s="100">
        <v>82.09</v>
      </c>
      <c r="S34" s="49">
        <f t="shared" si="2"/>
        <v>82.09</v>
      </c>
      <c r="T34" s="49">
        <f t="shared" si="3"/>
        <v>7</v>
      </c>
      <c r="U34" s="49">
        <f t="shared" si="4"/>
        <v>15</v>
      </c>
    </row>
    <row r="35" spans="1:21">
      <c r="A35" s="48">
        <v>34</v>
      </c>
      <c r="B35" s="58" t="s">
        <v>156</v>
      </c>
      <c r="C35" s="58" t="s">
        <v>61</v>
      </c>
      <c r="D35" s="58" t="s">
        <v>65</v>
      </c>
      <c r="E35" s="48">
        <v>12</v>
      </c>
      <c r="F35" s="48"/>
      <c r="G35" s="48"/>
      <c r="H35" s="48"/>
      <c r="I35" s="48"/>
      <c r="J35" s="48"/>
      <c r="K35" s="48"/>
      <c r="L35" s="48"/>
      <c r="M35" s="98" t="s">
        <v>181</v>
      </c>
      <c r="N35" s="98" t="s">
        <v>181</v>
      </c>
      <c r="O35" s="98"/>
      <c r="P35" s="96">
        <f t="shared" si="0"/>
        <v>12</v>
      </c>
      <c r="Q35" s="102">
        <f t="shared" si="1"/>
        <v>0</v>
      </c>
      <c r="R35" s="100" t="s">
        <v>184</v>
      </c>
      <c r="S35" s="103">
        <f t="shared" si="2"/>
        <v>0</v>
      </c>
      <c r="T35" s="102" t="str">
        <f t="shared" si="3"/>
        <v/>
      </c>
      <c r="U35" s="102" t="str">
        <f t="shared" si="4"/>
        <v>eliminacja</v>
      </c>
    </row>
    <row r="36" spans="1:21">
      <c r="A36" s="96">
        <v>35</v>
      </c>
      <c r="B36" s="105" t="s">
        <v>156</v>
      </c>
      <c r="C36" s="105" t="s">
        <v>61</v>
      </c>
      <c r="D36" s="105" t="s">
        <v>65</v>
      </c>
      <c r="E36" s="105"/>
      <c r="F36" s="105"/>
      <c r="G36" s="105">
        <v>4</v>
      </c>
      <c r="H36" s="105">
        <v>8</v>
      </c>
      <c r="I36" s="105"/>
      <c r="J36" s="105"/>
      <c r="K36" s="105"/>
      <c r="L36" s="105"/>
      <c r="M36" s="98" t="s">
        <v>181</v>
      </c>
      <c r="N36" s="98" t="s">
        <v>181</v>
      </c>
      <c r="O36" s="98"/>
      <c r="P36" s="106">
        <f t="shared" si="0"/>
        <v>12</v>
      </c>
      <c r="Q36" s="106">
        <f t="shared" si="1"/>
        <v>0</v>
      </c>
      <c r="R36" s="100" t="s">
        <v>184</v>
      </c>
      <c r="S36" s="106">
        <f t="shared" si="2"/>
        <v>0</v>
      </c>
      <c r="T36" s="106" t="str">
        <f t="shared" si="3"/>
        <v/>
      </c>
      <c r="U36" s="106" t="str">
        <f t="shared" si="4"/>
        <v>eliminacja</v>
      </c>
    </row>
    <row r="37" spans="1:21">
      <c r="A37" s="48">
        <v>36</v>
      </c>
      <c r="B37" s="105" t="s">
        <v>41</v>
      </c>
      <c r="C37" s="105" t="s">
        <v>159</v>
      </c>
      <c r="D37" s="105" t="s">
        <v>66</v>
      </c>
      <c r="E37" s="105"/>
      <c r="F37" s="105"/>
      <c r="G37" s="105"/>
      <c r="H37" s="105"/>
      <c r="I37" s="105">
        <v>4</v>
      </c>
      <c r="J37" s="105"/>
      <c r="K37" s="105"/>
      <c r="L37" s="105"/>
      <c r="M37" s="98" t="s">
        <v>181</v>
      </c>
      <c r="N37" s="98" t="s">
        <v>181</v>
      </c>
      <c r="O37" s="98"/>
      <c r="P37" s="105">
        <f t="shared" si="0"/>
        <v>4</v>
      </c>
      <c r="Q37" s="105">
        <f t="shared" si="1"/>
        <v>0</v>
      </c>
      <c r="R37" s="100" t="s">
        <v>184</v>
      </c>
      <c r="S37" s="105">
        <f t="shared" si="2"/>
        <v>0</v>
      </c>
      <c r="T37" s="105" t="str">
        <f t="shared" si="3"/>
        <v/>
      </c>
      <c r="U37" s="105" t="str">
        <f t="shared" si="4"/>
        <v>eliminacja</v>
      </c>
    </row>
  </sheetData>
  <sheetProtection password="8907" sheet="1" objects="1" scenarios="1"/>
  <sortState ref="B2:U37">
    <sortCondition ref="U2:U37"/>
    <sortCondition ref="S2:S37"/>
  </sortState>
  <mergeCells count="1">
    <mergeCell ref="M1:O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zoomScaleNormal="100" workbookViewId="0">
      <selection activeCell="N2" sqref="N2"/>
    </sheetView>
  </sheetViews>
  <sheetFormatPr defaultRowHeight="15"/>
  <cols>
    <col min="1" max="1" width="3" style="45" bestFit="1" customWidth="1"/>
    <col min="2" max="2" width="15" style="45" bestFit="1" customWidth="1"/>
    <col min="3" max="3" width="25.28515625" style="45" bestFit="1" customWidth="1"/>
    <col min="4" max="4" width="24.140625" style="45" bestFit="1" customWidth="1"/>
    <col min="5" max="8" width="2.28515625" style="45" bestFit="1" customWidth="1"/>
    <col min="9" max="10" width="3.5703125" style="45" bestFit="1" customWidth="1"/>
    <col min="11" max="11" width="3.5703125" style="45" customWidth="1"/>
    <col min="12" max="12" width="2.28515625" style="45" bestFit="1" customWidth="1"/>
    <col min="13" max="13" width="3.42578125" style="45" bestFit="1" customWidth="1"/>
    <col min="14" max="16" width="2.85546875" style="45" customWidth="1"/>
    <col min="17" max="16384" width="9.140625" style="45"/>
  </cols>
  <sheetData>
    <row r="1" spans="1:26" ht="30.75" thickBot="1">
      <c r="A1" s="88" t="s">
        <v>13</v>
      </c>
      <c r="B1" s="109" t="s">
        <v>0</v>
      </c>
      <c r="C1" s="110" t="s">
        <v>1</v>
      </c>
      <c r="D1" s="110" t="s">
        <v>2</v>
      </c>
      <c r="E1" s="89">
        <v>1</v>
      </c>
      <c r="F1" s="89">
        <v>2</v>
      </c>
      <c r="G1" s="89">
        <v>3</v>
      </c>
      <c r="H1" s="89" t="s">
        <v>185</v>
      </c>
      <c r="I1" s="89" t="s">
        <v>186</v>
      </c>
      <c r="J1" s="89">
        <v>5</v>
      </c>
      <c r="K1" s="89">
        <v>6</v>
      </c>
      <c r="L1" s="89">
        <v>7</v>
      </c>
      <c r="M1" s="89">
        <v>8</v>
      </c>
      <c r="N1" s="90" t="s">
        <v>7</v>
      </c>
      <c r="O1" s="91"/>
      <c r="P1" s="92"/>
      <c r="Q1" s="89" t="s">
        <v>3</v>
      </c>
      <c r="R1" s="93" t="s">
        <v>8</v>
      </c>
      <c r="S1" s="89" t="s">
        <v>4</v>
      </c>
      <c r="T1" s="93" t="s">
        <v>9</v>
      </c>
      <c r="U1" s="93" t="s">
        <v>16</v>
      </c>
      <c r="V1" s="111" t="s">
        <v>3</v>
      </c>
      <c r="X1" s="46" t="s">
        <v>10</v>
      </c>
      <c r="Y1" s="46" t="s">
        <v>11</v>
      </c>
      <c r="Z1" s="46" t="s">
        <v>12</v>
      </c>
    </row>
    <row r="2" spans="1:26">
      <c r="A2" s="96">
        <v>1</v>
      </c>
      <c r="B2" s="49" t="s">
        <v>73</v>
      </c>
      <c r="C2" s="49" t="s">
        <v>91</v>
      </c>
      <c r="D2" s="49" t="s">
        <v>38</v>
      </c>
      <c r="E2" s="97"/>
      <c r="F2" s="97"/>
      <c r="G2" s="97"/>
      <c r="H2" s="97"/>
      <c r="I2" s="97"/>
      <c r="J2" s="97"/>
      <c r="K2" s="97"/>
      <c r="L2" s="97"/>
      <c r="M2" s="97"/>
      <c r="N2" s="98"/>
      <c r="O2" s="98"/>
      <c r="P2" s="98"/>
      <c r="Q2" s="97">
        <f>SUM(E2:M2)</f>
        <v>0</v>
      </c>
      <c r="R2" s="99">
        <f>SUM((IF(N2="r",6,0)),IF(O2="r",6,0))</f>
        <v>0</v>
      </c>
      <c r="S2" s="100">
        <v>42.1</v>
      </c>
      <c r="T2" s="101">
        <f>SUM(R2:S2)</f>
        <v>42.1</v>
      </c>
      <c r="U2" s="99" t="str">
        <f>IF(T2&gt;$Z$2,CEILING((T2-$Z$2)*0.25,1),"")</f>
        <v/>
      </c>
      <c r="V2" s="99">
        <f>IF(S2="eliminacja","eliminacja",SUM(Q2,U2))</f>
        <v>0</v>
      </c>
      <c r="X2" s="46">
        <v>350</v>
      </c>
      <c r="Y2" s="46">
        <v>350</v>
      </c>
      <c r="Z2" s="46">
        <f>CEILING((60/$X$2)*$Y$2,1)</f>
        <v>60</v>
      </c>
    </row>
    <row r="3" spans="1:26">
      <c r="A3" s="48">
        <v>2</v>
      </c>
      <c r="B3" s="49" t="s">
        <v>80</v>
      </c>
      <c r="C3" s="49" t="s">
        <v>96</v>
      </c>
      <c r="D3" s="49" t="s">
        <v>34</v>
      </c>
      <c r="E3" s="50"/>
      <c r="F3" s="50"/>
      <c r="G3" s="50"/>
      <c r="H3" s="50"/>
      <c r="I3" s="50"/>
      <c r="J3" s="50"/>
      <c r="K3" s="50"/>
      <c r="L3" s="50"/>
      <c r="M3" s="50"/>
      <c r="N3" s="98"/>
      <c r="O3" s="98"/>
      <c r="P3" s="98"/>
      <c r="Q3" s="97">
        <f>SUM(E3:M3)</f>
        <v>0</v>
      </c>
      <c r="R3" s="99">
        <f>SUM((IF(N3="r",6,0)),IF(O3="r",6,0))</f>
        <v>0</v>
      </c>
      <c r="S3" s="100">
        <v>42.69</v>
      </c>
      <c r="T3" s="101">
        <f>SUM(R3:S3)</f>
        <v>42.69</v>
      </c>
      <c r="U3" s="99" t="str">
        <f>IF(T3&gt;$Z$2,CEILING((T3-$Z$2)*0.25,1),"")</f>
        <v/>
      </c>
      <c r="V3" s="99">
        <f>IF(S3="eliminacja","eliminacja",SUM(Q3,U3))</f>
        <v>0</v>
      </c>
    </row>
    <row r="4" spans="1:26">
      <c r="A4" s="96">
        <v>3</v>
      </c>
      <c r="B4" s="49" t="s">
        <v>74</v>
      </c>
      <c r="C4" s="49" t="s">
        <v>92</v>
      </c>
      <c r="D4" s="49" t="s">
        <v>38</v>
      </c>
      <c r="E4" s="50"/>
      <c r="F4" s="50"/>
      <c r="G4" s="50"/>
      <c r="H4" s="50"/>
      <c r="I4" s="50"/>
      <c r="J4" s="50"/>
      <c r="K4" s="50"/>
      <c r="L4" s="50"/>
      <c r="M4" s="50"/>
      <c r="N4" s="98"/>
      <c r="O4" s="98"/>
      <c r="P4" s="98"/>
      <c r="Q4" s="97">
        <f>SUM(E4:M4)</f>
        <v>0</v>
      </c>
      <c r="R4" s="99">
        <f>SUM((IF(N4="r",6,0)),IF(O4="r",6,0))</f>
        <v>0</v>
      </c>
      <c r="S4" s="100">
        <v>43.75</v>
      </c>
      <c r="T4" s="101">
        <f>SUM(R4:S4)</f>
        <v>43.75</v>
      </c>
      <c r="U4" s="99" t="str">
        <f>IF(T4&gt;$Z$2,CEILING((T4-$Z$2)*0.25,1),"")</f>
        <v/>
      </c>
      <c r="V4" s="99">
        <f>IF(S4="eliminacja","eliminacja",SUM(Q4,U4))</f>
        <v>0</v>
      </c>
    </row>
    <row r="5" spans="1:26">
      <c r="A5" s="48">
        <v>4</v>
      </c>
      <c r="B5" s="49" t="s">
        <v>77</v>
      </c>
      <c r="C5" s="49" t="s">
        <v>94</v>
      </c>
      <c r="D5" s="49" t="s">
        <v>38</v>
      </c>
      <c r="E5" s="50"/>
      <c r="F5" s="50"/>
      <c r="G5" s="50"/>
      <c r="H5" s="50"/>
      <c r="I5" s="50"/>
      <c r="J5" s="50"/>
      <c r="K5" s="50"/>
      <c r="L5" s="50"/>
      <c r="M5" s="50"/>
      <c r="N5" s="98"/>
      <c r="O5" s="98"/>
      <c r="P5" s="98"/>
      <c r="Q5" s="97">
        <f>SUM(E5:M5)</f>
        <v>0</v>
      </c>
      <c r="R5" s="99">
        <f>SUM((IF(N5="r",6,0)),IF(O5="r",6,0))</f>
        <v>0</v>
      </c>
      <c r="S5" s="100">
        <v>44.57</v>
      </c>
      <c r="T5" s="101">
        <f>SUM(R5:S5)</f>
        <v>44.57</v>
      </c>
      <c r="U5" s="99" t="str">
        <f>IF(T5&gt;$Z$2,CEILING((T5-$Z$2)*0.25,1),"")</f>
        <v/>
      </c>
      <c r="V5" s="99">
        <f>IF(S5="eliminacja","eliminacja",SUM(Q5,U5))</f>
        <v>0</v>
      </c>
    </row>
    <row r="6" spans="1:26">
      <c r="A6" s="96">
        <v>5</v>
      </c>
      <c r="B6" s="105" t="s">
        <v>78</v>
      </c>
      <c r="C6" s="105" t="s">
        <v>86</v>
      </c>
      <c r="D6" s="105" t="s">
        <v>38</v>
      </c>
      <c r="E6" s="105"/>
      <c r="F6" s="105"/>
      <c r="G6" s="105"/>
      <c r="H6" s="105"/>
      <c r="I6" s="105"/>
      <c r="J6" s="105"/>
      <c r="K6" s="105"/>
      <c r="L6" s="105"/>
      <c r="M6" s="105"/>
      <c r="N6" s="98"/>
      <c r="O6" s="98"/>
      <c r="P6" s="98"/>
      <c r="Q6" s="106">
        <f>SUM(E6:M6)</f>
        <v>0</v>
      </c>
      <c r="R6" s="106">
        <f>SUM((IF(N6="r",6,0)),IF(O6="r",6,0))</f>
        <v>0</v>
      </c>
      <c r="S6" s="100">
        <v>45.79</v>
      </c>
      <c r="T6" s="106">
        <f>SUM(R6:S6)</f>
        <v>45.79</v>
      </c>
      <c r="U6" s="106" t="str">
        <f>IF(T6&gt;$Z$2,CEILING((T6-$Z$2)*0.25,1),"")</f>
        <v/>
      </c>
      <c r="V6" s="106">
        <f>IF(S6="eliminacja","eliminacja",SUM(Q6,U6))</f>
        <v>0</v>
      </c>
    </row>
    <row r="7" spans="1:26">
      <c r="A7" s="48">
        <v>6</v>
      </c>
      <c r="B7" s="58" t="s">
        <v>165</v>
      </c>
      <c r="C7" s="58" t="s">
        <v>168</v>
      </c>
      <c r="D7" s="58" t="s">
        <v>39</v>
      </c>
      <c r="E7" s="48"/>
      <c r="F7" s="48"/>
      <c r="G7" s="48"/>
      <c r="H7" s="48"/>
      <c r="I7" s="48"/>
      <c r="J7" s="48"/>
      <c r="K7" s="48"/>
      <c r="L7" s="48"/>
      <c r="M7" s="48"/>
      <c r="N7" s="98"/>
      <c r="O7" s="98"/>
      <c r="P7" s="98"/>
      <c r="Q7" s="97">
        <f>SUM(E7:M7)</f>
        <v>0</v>
      </c>
      <c r="R7" s="99">
        <f>SUM((IF(N7="r",6,0)),IF(O7="r",6,0))</f>
        <v>0</v>
      </c>
      <c r="S7" s="100">
        <v>48.22</v>
      </c>
      <c r="T7" s="101">
        <f>SUM(R7:S7)</f>
        <v>48.22</v>
      </c>
      <c r="U7" s="99" t="str">
        <f>IF(T7&gt;$Z$2,CEILING((T7-$Z$2)*0.25,1),"")</f>
        <v/>
      </c>
      <c r="V7" s="99">
        <f>IF(S7="eliminacja","eliminacja",SUM(Q7,U7))</f>
        <v>0</v>
      </c>
    </row>
    <row r="8" spans="1:26">
      <c r="A8" s="96">
        <v>7</v>
      </c>
      <c r="B8" s="49" t="s">
        <v>72</v>
      </c>
      <c r="C8" s="49" t="s">
        <v>90</v>
      </c>
      <c r="D8" s="49" t="s">
        <v>38</v>
      </c>
      <c r="E8" s="50"/>
      <c r="F8" s="50"/>
      <c r="G8" s="50"/>
      <c r="H8" s="50"/>
      <c r="I8" s="50"/>
      <c r="J8" s="50"/>
      <c r="K8" s="50"/>
      <c r="L8" s="50"/>
      <c r="M8" s="50"/>
      <c r="N8" s="98"/>
      <c r="O8" s="98"/>
      <c r="P8" s="98"/>
      <c r="Q8" s="97">
        <f>SUM(E8:M8)</f>
        <v>0</v>
      </c>
      <c r="R8" s="99">
        <f>SUM((IF(N8="r",6,0)),IF(O8="r",6,0))</f>
        <v>0</v>
      </c>
      <c r="S8" s="100">
        <v>49.25</v>
      </c>
      <c r="T8" s="101">
        <f>SUM(R8:S8)</f>
        <v>49.25</v>
      </c>
      <c r="U8" s="99" t="str">
        <f>IF(T8&gt;$Z$2,CEILING((T8-$Z$2)*0.25,1),"")</f>
        <v/>
      </c>
      <c r="V8" s="99">
        <f>IF(S8="eliminacja","eliminacja",SUM(Q8,U8))</f>
        <v>0</v>
      </c>
    </row>
    <row r="9" spans="1:26">
      <c r="A9" s="48">
        <v>8</v>
      </c>
      <c r="B9" s="105" t="s">
        <v>72</v>
      </c>
      <c r="C9" s="105" t="s">
        <v>90</v>
      </c>
      <c r="D9" s="105" t="s">
        <v>38</v>
      </c>
      <c r="E9" s="105"/>
      <c r="F9" s="105"/>
      <c r="G9" s="105"/>
      <c r="H9" s="105"/>
      <c r="I9" s="105"/>
      <c r="J9" s="105"/>
      <c r="K9" s="105"/>
      <c r="L9" s="105"/>
      <c r="M9" s="105"/>
      <c r="N9" s="98"/>
      <c r="O9" s="98"/>
      <c r="P9" s="98"/>
      <c r="Q9" s="106">
        <f>SUM(E9:M9)</f>
        <v>0</v>
      </c>
      <c r="R9" s="106">
        <f>SUM((IF(N9="r",6,0)),IF(O9="r",6,0))</f>
        <v>0</v>
      </c>
      <c r="S9" s="100">
        <v>49.68</v>
      </c>
      <c r="T9" s="106">
        <f>SUM(R9:S9)</f>
        <v>49.68</v>
      </c>
      <c r="U9" s="106" t="str">
        <f>IF(T9&gt;$Z$2,CEILING((T9-$Z$2)*0.25,1),"")</f>
        <v/>
      </c>
      <c r="V9" s="106">
        <f>IF(S9="eliminacja","eliminacja",SUM(Q9,U9))</f>
        <v>0</v>
      </c>
      <c r="W9" s="65"/>
      <c r="X9" s="65"/>
      <c r="Y9" s="65"/>
      <c r="Z9" s="65"/>
    </row>
    <row r="10" spans="1:26">
      <c r="A10" s="96">
        <v>9</v>
      </c>
      <c r="B10" s="58" t="s">
        <v>84</v>
      </c>
      <c r="C10" s="58" t="s">
        <v>128</v>
      </c>
      <c r="D10" s="58" t="s">
        <v>64</v>
      </c>
      <c r="E10" s="48"/>
      <c r="F10" s="48"/>
      <c r="G10" s="48"/>
      <c r="H10" s="48"/>
      <c r="I10" s="48"/>
      <c r="J10" s="48"/>
      <c r="K10" s="48"/>
      <c r="L10" s="48"/>
      <c r="M10" s="48"/>
      <c r="N10" s="98"/>
      <c r="O10" s="98"/>
      <c r="P10" s="98"/>
      <c r="Q10" s="50">
        <f>SUM(E10:M10)</f>
        <v>0</v>
      </c>
      <c r="R10" s="52">
        <f>SUM((IF(N10="r",6,0)),IF(O10="r",6,0))</f>
        <v>0</v>
      </c>
      <c r="S10" s="100">
        <v>51.84</v>
      </c>
      <c r="T10" s="54">
        <f>SUM(R10:S10)</f>
        <v>51.84</v>
      </c>
      <c r="U10" s="52" t="str">
        <f>IF(T10&gt;$Z$2,CEILING((T10-$Z$2)*0.25,1),"")</f>
        <v/>
      </c>
      <c r="V10" s="52">
        <f>IF(S10="eliminacja","eliminacja",SUM(Q10,U10))</f>
        <v>0</v>
      </c>
    </row>
    <row r="11" spans="1:26">
      <c r="A11" s="48">
        <v>10</v>
      </c>
      <c r="B11" s="49" t="s">
        <v>164</v>
      </c>
      <c r="C11" s="49" t="s">
        <v>60</v>
      </c>
      <c r="D11" s="49" t="s">
        <v>65</v>
      </c>
      <c r="E11" s="49"/>
      <c r="F11" s="49"/>
      <c r="G11" s="49"/>
      <c r="H11" s="49"/>
      <c r="I11" s="49"/>
      <c r="J11" s="49"/>
      <c r="K11" s="49"/>
      <c r="L11" s="49"/>
      <c r="M11" s="49"/>
      <c r="N11" s="98"/>
      <c r="O11" s="98"/>
      <c r="P11" s="98"/>
      <c r="Q11" s="108">
        <f>SUM(E11:M11)</f>
        <v>0</v>
      </c>
      <c r="R11" s="108">
        <f>SUM((IF(N11="r",6,0)),IF(O11="r",6,0))</f>
        <v>0</v>
      </c>
      <c r="S11" s="100">
        <v>52.97</v>
      </c>
      <c r="T11" s="108">
        <f>SUM(R11:S11)</f>
        <v>52.97</v>
      </c>
      <c r="U11" s="108" t="str">
        <f>IF(T11&gt;$Z$2,CEILING((T11-$Z$2)*0.25,1),"")</f>
        <v/>
      </c>
      <c r="V11" s="108">
        <f>IF(S11="eliminacja","eliminacja",SUM(Q11,U11))</f>
        <v>0</v>
      </c>
    </row>
    <row r="12" spans="1:26">
      <c r="A12" s="96">
        <v>11</v>
      </c>
      <c r="B12" s="105" t="s">
        <v>69</v>
      </c>
      <c r="C12" s="105" t="s">
        <v>88</v>
      </c>
      <c r="D12" s="105" t="s">
        <v>33</v>
      </c>
      <c r="E12" s="112"/>
      <c r="F12" s="112"/>
      <c r="G12" s="112"/>
      <c r="H12" s="112"/>
      <c r="I12" s="112"/>
      <c r="J12" s="112"/>
      <c r="K12" s="112"/>
      <c r="L12" s="112"/>
      <c r="M12" s="112"/>
      <c r="N12" s="98"/>
      <c r="O12" s="98"/>
      <c r="P12" s="98"/>
      <c r="Q12" s="112">
        <f>SUM(E12:M12)</f>
        <v>0</v>
      </c>
      <c r="R12" s="113">
        <f>SUM((IF(N12="r",6,0)),IF(O12="r",6,0))</f>
        <v>0</v>
      </c>
      <c r="S12" s="100">
        <v>54.89</v>
      </c>
      <c r="T12" s="114">
        <f>SUM(R12:S12)</f>
        <v>54.89</v>
      </c>
      <c r="U12" s="113" t="str">
        <f>IF(T12&gt;$Z$2,CEILING((T12-$Z$2)*0.25,1),"")</f>
        <v/>
      </c>
      <c r="V12" s="113">
        <f>IF(S12="eliminacja","eliminacja",SUM(Q12,U12))</f>
        <v>0</v>
      </c>
    </row>
    <row r="13" spans="1:26">
      <c r="A13" s="48">
        <v>30</v>
      </c>
      <c r="B13" s="58" t="s">
        <v>71</v>
      </c>
      <c r="C13" s="58" t="s">
        <v>59</v>
      </c>
      <c r="D13" s="58" t="s">
        <v>67</v>
      </c>
      <c r="E13" s="50"/>
      <c r="F13" s="50"/>
      <c r="G13" s="50"/>
      <c r="H13" s="50"/>
      <c r="I13" s="50"/>
      <c r="J13" s="50"/>
      <c r="K13" s="50"/>
      <c r="L13" s="50"/>
      <c r="M13" s="50"/>
      <c r="N13" s="98"/>
      <c r="O13" s="98"/>
      <c r="P13" s="98"/>
      <c r="Q13" s="97">
        <f>SUM(E13:M13)</f>
        <v>0</v>
      </c>
      <c r="R13" s="99">
        <f>SUM((IF(N13="r",6,0)),IF(O13="r",6,0))</f>
        <v>0</v>
      </c>
      <c r="S13" s="100">
        <v>56.47</v>
      </c>
      <c r="T13" s="101">
        <f>SUM(R13:S13)</f>
        <v>56.47</v>
      </c>
      <c r="U13" s="99" t="str">
        <f>IF(T13&gt;$Z$2,CEILING((T13-$Z$2)*0.25,1),"")</f>
        <v/>
      </c>
      <c r="V13" s="99">
        <f>IF(S13="eliminacja","eliminacja",SUM(Q13,U13))</f>
        <v>0</v>
      </c>
    </row>
    <row r="14" spans="1:26">
      <c r="A14" s="96">
        <v>12</v>
      </c>
      <c r="B14" s="105" t="s">
        <v>104</v>
      </c>
      <c r="C14" s="105" t="s">
        <v>121</v>
      </c>
      <c r="D14" s="105" t="s">
        <v>67</v>
      </c>
      <c r="E14" s="112"/>
      <c r="F14" s="112"/>
      <c r="G14" s="112"/>
      <c r="H14" s="112"/>
      <c r="I14" s="112"/>
      <c r="J14" s="112"/>
      <c r="K14" s="112"/>
      <c r="L14" s="112"/>
      <c r="M14" s="112"/>
      <c r="N14" s="98"/>
      <c r="O14" s="98"/>
      <c r="P14" s="98"/>
      <c r="Q14" s="112">
        <f>SUM(E14:M14)</f>
        <v>0</v>
      </c>
      <c r="R14" s="113">
        <f>SUM((IF(N14="r",6,0)),IF(O14="r",6,0))</f>
        <v>0</v>
      </c>
      <c r="S14" s="100">
        <v>58.03</v>
      </c>
      <c r="T14" s="114">
        <f>SUM(R14:S14)</f>
        <v>58.03</v>
      </c>
      <c r="U14" s="113" t="str">
        <f>IF(T14&gt;$Z$2,CEILING((T14-$Z$2)*0.25,1),"")</f>
        <v/>
      </c>
      <c r="V14" s="113">
        <f>IF(S14="eliminacja","eliminacja",SUM(Q14,U14))</f>
        <v>0</v>
      </c>
    </row>
    <row r="15" spans="1:26">
      <c r="A15" s="48">
        <v>31</v>
      </c>
      <c r="B15" s="105" t="s">
        <v>71</v>
      </c>
      <c r="C15" s="105" t="s">
        <v>59</v>
      </c>
      <c r="D15" s="105" t="s">
        <v>67</v>
      </c>
      <c r="E15" s="112"/>
      <c r="F15" s="112"/>
      <c r="G15" s="112"/>
      <c r="H15" s="112"/>
      <c r="I15" s="112"/>
      <c r="J15" s="112"/>
      <c r="K15" s="112"/>
      <c r="L15" s="112"/>
      <c r="M15" s="112"/>
      <c r="N15" s="98"/>
      <c r="O15" s="98"/>
      <c r="P15" s="98"/>
      <c r="Q15" s="115">
        <f>SUM(E15:M15)</f>
        <v>0</v>
      </c>
      <c r="R15" s="115">
        <f>SUM((IF(N15="r",6,0)),IF(O15="r",6,0))</f>
        <v>0</v>
      </c>
      <c r="S15" s="100">
        <v>60.18</v>
      </c>
      <c r="T15" s="115">
        <f>SUM(R15:S15)</f>
        <v>60.18</v>
      </c>
      <c r="U15" s="115">
        <f>IF(T15&gt;$Z$2,CEILING((T15-$Z$2)*0.25,1),"")</f>
        <v>1</v>
      </c>
      <c r="V15" s="115">
        <f>IF(S15="eliminacja","eliminacja",SUM(Q15,U15))</f>
        <v>1</v>
      </c>
    </row>
    <row r="16" spans="1:26">
      <c r="A16" s="96">
        <v>13</v>
      </c>
      <c r="B16" s="49" t="s">
        <v>78</v>
      </c>
      <c r="C16" s="49" t="s">
        <v>86</v>
      </c>
      <c r="D16" s="49" t="s">
        <v>38</v>
      </c>
      <c r="E16" s="50">
        <v>4</v>
      </c>
      <c r="F16" s="50"/>
      <c r="G16" s="50"/>
      <c r="H16" s="50"/>
      <c r="I16" s="50"/>
      <c r="J16" s="50"/>
      <c r="K16" s="50"/>
      <c r="L16" s="50"/>
      <c r="M16" s="50"/>
      <c r="N16" s="98"/>
      <c r="O16" s="98"/>
      <c r="P16" s="98"/>
      <c r="Q16" s="97">
        <f>SUM(E16:M16)</f>
        <v>4</v>
      </c>
      <c r="R16" s="99">
        <f>SUM((IF(N16="r",6,0)),IF(O16="r",6,0))</f>
        <v>0</v>
      </c>
      <c r="S16" s="100">
        <v>44.1</v>
      </c>
      <c r="T16" s="101">
        <f>SUM(R16:S16)</f>
        <v>44.1</v>
      </c>
      <c r="U16" s="99" t="str">
        <f>IF(T16&gt;$Z$2,CEILING((T16-$Z$2)*0.25,1),"")</f>
        <v/>
      </c>
      <c r="V16" s="99">
        <f>IF(S16="eliminacja","eliminacja",SUM(Q16,U16))</f>
        <v>4</v>
      </c>
    </row>
    <row r="17" spans="1:22">
      <c r="A17" s="48">
        <v>14</v>
      </c>
      <c r="B17" s="49" t="s">
        <v>157</v>
      </c>
      <c r="C17" s="49" t="s">
        <v>161</v>
      </c>
      <c r="D17" s="49" t="s">
        <v>163</v>
      </c>
      <c r="E17" s="48"/>
      <c r="F17" s="48"/>
      <c r="G17" s="48"/>
      <c r="H17" s="48"/>
      <c r="I17" s="48"/>
      <c r="J17" s="48"/>
      <c r="K17" s="48"/>
      <c r="L17" s="48"/>
      <c r="M17" s="48">
        <v>4</v>
      </c>
      <c r="N17" s="98"/>
      <c r="O17" s="98"/>
      <c r="P17" s="98"/>
      <c r="Q17" s="96">
        <f>SUM(E17:M17)</f>
        <v>4</v>
      </c>
      <c r="R17" s="102">
        <f>SUM((IF(N17="r",6,0)),IF(O17="r",6,0))</f>
        <v>0</v>
      </c>
      <c r="S17" s="100">
        <v>47.84</v>
      </c>
      <c r="T17" s="103">
        <f>SUM(R17:S17)</f>
        <v>47.84</v>
      </c>
      <c r="U17" s="102" t="str">
        <f>IF(T17&gt;$Z$2,CEILING((T17-$Z$2)*0.25,1),"")</f>
        <v/>
      </c>
      <c r="V17" s="102">
        <f>IF(S17="eliminacja","eliminacja",SUM(Q17,U17))</f>
        <v>4</v>
      </c>
    </row>
    <row r="18" spans="1:22">
      <c r="A18" s="96">
        <v>15</v>
      </c>
      <c r="B18" s="49" t="s">
        <v>50</v>
      </c>
      <c r="C18" s="49" t="s">
        <v>53</v>
      </c>
      <c r="D18" s="49" t="s">
        <v>33</v>
      </c>
      <c r="E18" s="48"/>
      <c r="F18" s="48"/>
      <c r="G18" s="48"/>
      <c r="H18" s="48"/>
      <c r="I18" s="48"/>
      <c r="J18" s="48"/>
      <c r="K18" s="48"/>
      <c r="L18" s="48"/>
      <c r="M18" s="48">
        <v>4</v>
      </c>
      <c r="N18" s="98"/>
      <c r="O18" s="98"/>
      <c r="P18" s="98"/>
      <c r="Q18" s="96">
        <f>SUM(E18:M18)</f>
        <v>4</v>
      </c>
      <c r="R18" s="102">
        <f>SUM((IF(N18="r",6,0)),IF(O18="r",6,0))</f>
        <v>0</v>
      </c>
      <c r="S18" s="100">
        <v>50.12</v>
      </c>
      <c r="T18" s="103">
        <f>SUM(R18:S18)</f>
        <v>50.12</v>
      </c>
      <c r="U18" s="102" t="str">
        <f>IF(T18&gt;$Z$2,CEILING((T18-$Z$2)*0.25,1),"")</f>
        <v/>
      </c>
      <c r="V18" s="102">
        <f>IF(S18="eliminacja","eliminacja",SUM(Q18,U18))</f>
        <v>4</v>
      </c>
    </row>
    <row r="19" spans="1:22">
      <c r="A19" s="48">
        <v>16</v>
      </c>
      <c r="B19" s="105" t="s">
        <v>70</v>
      </c>
      <c r="C19" s="105" t="s">
        <v>89</v>
      </c>
      <c r="D19" s="105" t="s">
        <v>38</v>
      </c>
      <c r="E19" s="105">
        <v>4</v>
      </c>
      <c r="F19" s="105"/>
      <c r="G19" s="105"/>
      <c r="H19" s="105"/>
      <c r="I19" s="105"/>
      <c r="J19" s="105"/>
      <c r="K19" s="105"/>
      <c r="L19" s="105"/>
      <c r="M19" s="105"/>
      <c r="N19" s="98"/>
      <c r="O19" s="98"/>
      <c r="P19" s="98"/>
      <c r="Q19" s="105">
        <f>SUM(E19:M19)</f>
        <v>4</v>
      </c>
      <c r="R19" s="105">
        <f>SUM((IF(N19="r",6,0)),IF(O19="r",6,0))</f>
        <v>0</v>
      </c>
      <c r="S19" s="100">
        <v>50.22</v>
      </c>
      <c r="T19" s="105">
        <f>SUM(R19:S19)</f>
        <v>50.22</v>
      </c>
      <c r="U19" s="105" t="str">
        <f>IF(T19&gt;$Z$2,CEILING((T19-$Z$2)*0.25,1),"")</f>
        <v/>
      </c>
      <c r="V19" s="105">
        <f>IF(S19="eliminacja","eliminacja",SUM(Q19,U19))</f>
        <v>4</v>
      </c>
    </row>
    <row r="20" spans="1:22">
      <c r="A20" s="96">
        <v>17</v>
      </c>
      <c r="B20" s="58" t="s">
        <v>75</v>
      </c>
      <c r="C20" s="58" t="s">
        <v>63</v>
      </c>
      <c r="D20" s="58" t="s">
        <v>39</v>
      </c>
      <c r="E20" s="50"/>
      <c r="F20" s="50"/>
      <c r="G20" s="50"/>
      <c r="H20" s="50">
        <v>4</v>
      </c>
      <c r="I20" s="50"/>
      <c r="J20" s="50"/>
      <c r="K20" s="50"/>
      <c r="L20" s="50"/>
      <c r="M20" s="50"/>
      <c r="N20" s="98" t="s">
        <v>181</v>
      </c>
      <c r="O20" s="98"/>
      <c r="P20" s="98"/>
      <c r="Q20" s="50">
        <f>SUM(E20:M20)</f>
        <v>4</v>
      </c>
      <c r="R20" s="52">
        <f>SUM((IF(N20="r",6,0)),IF(O20="r",6,0))</f>
        <v>0</v>
      </c>
      <c r="S20" s="100">
        <v>50.25</v>
      </c>
      <c r="T20" s="54">
        <f>SUM(R20:S20)</f>
        <v>50.25</v>
      </c>
      <c r="U20" s="52" t="str">
        <f>IF(T20&gt;$Z$2,CEILING((T20-$Z$2)*0.25,1),"")</f>
        <v/>
      </c>
      <c r="V20" s="52">
        <f>IF(S20="eliminacja","eliminacja",SUM(Q20,U20))</f>
        <v>4</v>
      </c>
    </row>
    <row r="21" spans="1:22">
      <c r="A21" s="48">
        <v>18</v>
      </c>
      <c r="B21" s="49" t="s">
        <v>69</v>
      </c>
      <c r="C21" s="49" t="s">
        <v>88</v>
      </c>
      <c r="D21" s="49" t="s">
        <v>33</v>
      </c>
      <c r="E21" s="50"/>
      <c r="F21" s="50"/>
      <c r="G21" s="50"/>
      <c r="H21" s="50"/>
      <c r="I21" s="50"/>
      <c r="J21" s="50"/>
      <c r="K21" s="50"/>
      <c r="L21" s="50"/>
      <c r="M21" s="50">
        <v>4</v>
      </c>
      <c r="N21" s="98"/>
      <c r="O21" s="98"/>
      <c r="P21" s="98"/>
      <c r="Q21" s="97">
        <f>SUM(E21:M21)</f>
        <v>4</v>
      </c>
      <c r="R21" s="99">
        <f>SUM((IF(N21="r",6,0)),IF(O21="r",6,0))</f>
        <v>0</v>
      </c>
      <c r="S21" s="100">
        <v>50.63</v>
      </c>
      <c r="T21" s="101">
        <f>SUM(R21:S21)</f>
        <v>50.63</v>
      </c>
      <c r="U21" s="99" t="str">
        <f>IF(T21&gt;$Z$2,CEILING((T21-$Z$2)*0.25,1),"")</f>
        <v/>
      </c>
      <c r="V21" s="99">
        <f>IF(S21="eliminacja","eliminacja",SUM(Q21,U21))</f>
        <v>4</v>
      </c>
    </row>
    <row r="22" spans="1:22">
      <c r="A22" s="96">
        <v>19</v>
      </c>
      <c r="B22" s="49" t="s">
        <v>76</v>
      </c>
      <c r="C22" s="49" t="s">
        <v>93</v>
      </c>
      <c r="D22" s="49" t="s">
        <v>101</v>
      </c>
      <c r="E22" s="50"/>
      <c r="F22" s="50"/>
      <c r="G22" s="50"/>
      <c r="H22" s="50"/>
      <c r="I22" s="50">
        <v>4</v>
      </c>
      <c r="J22" s="50"/>
      <c r="K22" s="50"/>
      <c r="L22" s="50"/>
      <c r="M22" s="50"/>
      <c r="N22" s="98"/>
      <c r="O22" s="98"/>
      <c r="P22" s="98"/>
      <c r="Q22" s="97">
        <f>SUM(E22:M22)</f>
        <v>4</v>
      </c>
      <c r="R22" s="99">
        <f>SUM((IF(N22="r",6,0)),IF(O22="r",6,0))</f>
        <v>0</v>
      </c>
      <c r="S22" s="100">
        <v>51.35</v>
      </c>
      <c r="T22" s="101">
        <f>SUM(R22:S22)</f>
        <v>51.35</v>
      </c>
      <c r="U22" s="99" t="str">
        <f>IF(T22&gt;$Z$2,CEILING((T22-$Z$2)*0.25,1),"")</f>
        <v/>
      </c>
      <c r="V22" s="99">
        <f>IF(S22="eliminacja","eliminacja",SUM(Q22,U22))</f>
        <v>4</v>
      </c>
    </row>
    <row r="23" spans="1:22">
      <c r="A23" s="48">
        <v>20</v>
      </c>
      <c r="B23" s="105" t="s">
        <v>74</v>
      </c>
      <c r="C23" s="105" t="s">
        <v>92</v>
      </c>
      <c r="D23" s="105" t="s">
        <v>38</v>
      </c>
      <c r="E23" s="105"/>
      <c r="F23" s="105"/>
      <c r="G23" s="105"/>
      <c r="H23" s="105">
        <v>4</v>
      </c>
      <c r="I23" s="105"/>
      <c r="J23" s="105"/>
      <c r="K23" s="105"/>
      <c r="L23" s="105"/>
      <c r="M23" s="105"/>
      <c r="N23" s="98"/>
      <c r="O23" s="98"/>
      <c r="P23" s="98"/>
      <c r="Q23" s="106">
        <f>SUM(E23:M23)</f>
        <v>4</v>
      </c>
      <c r="R23" s="106">
        <f>SUM((IF(N23="r",6,0)),IF(O23="r",6,0))</f>
        <v>0</v>
      </c>
      <c r="S23" s="100">
        <v>51.43</v>
      </c>
      <c r="T23" s="106">
        <f>SUM(R23:S23)</f>
        <v>51.43</v>
      </c>
      <c r="U23" s="106" t="str">
        <f>IF(T23&gt;$Z$2,CEILING((T23-$Z$2)*0.25,1),"")</f>
        <v/>
      </c>
      <c r="V23" s="106">
        <f>IF(S23="eliminacja","eliminacja",SUM(Q23,U23))</f>
        <v>4</v>
      </c>
    </row>
    <row r="24" spans="1:22">
      <c r="A24" s="96">
        <v>21</v>
      </c>
      <c r="B24" s="105" t="s">
        <v>68</v>
      </c>
      <c r="C24" s="105" t="s">
        <v>87</v>
      </c>
      <c r="D24" s="105" t="s">
        <v>33</v>
      </c>
      <c r="E24" s="105"/>
      <c r="F24" s="105"/>
      <c r="G24" s="105"/>
      <c r="H24" s="105"/>
      <c r="I24" s="105"/>
      <c r="J24" s="105"/>
      <c r="K24" s="105"/>
      <c r="L24" s="105"/>
      <c r="M24" s="105">
        <v>4</v>
      </c>
      <c r="N24" s="98"/>
      <c r="O24" s="98"/>
      <c r="P24" s="98"/>
      <c r="Q24" s="106">
        <f>SUM(E24:M24)</f>
        <v>4</v>
      </c>
      <c r="R24" s="106">
        <f>SUM((IF(N24="r",6,0)),IF(O24="r",6,0))</f>
        <v>0</v>
      </c>
      <c r="S24" s="100">
        <v>54.28</v>
      </c>
      <c r="T24" s="106">
        <f>SUM(R24:S24)</f>
        <v>54.28</v>
      </c>
      <c r="U24" s="106" t="str">
        <f>IF(T24&gt;$Z$2,CEILING((T24-$Z$2)*0.25,1),"")</f>
        <v/>
      </c>
      <c r="V24" s="106">
        <f>IF(S24="eliminacja","eliminacja",SUM(Q24,U24))</f>
        <v>4</v>
      </c>
    </row>
    <row r="25" spans="1:22">
      <c r="A25" s="48">
        <v>22</v>
      </c>
      <c r="B25" s="49" t="s">
        <v>104</v>
      </c>
      <c r="C25" s="49" t="s">
        <v>121</v>
      </c>
      <c r="D25" s="49" t="s">
        <v>67</v>
      </c>
      <c r="E25" s="48"/>
      <c r="F25" s="48"/>
      <c r="G25" s="48"/>
      <c r="H25" s="48"/>
      <c r="I25" s="48"/>
      <c r="J25" s="48"/>
      <c r="K25" s="48"/>
      <c r="L25" s="48"/>
      <c r="M25" s="48">
        <v>4</v>
      </c>
      <c r="N25" s="98"/>
      <c r="O25" s="98"/>
      <c r="P25" s="98"/>
      <c r="Q25" s="96">
        <f>SUM(E25:M25)</f>
        <v>4</v>
      </c>
      <c r="R25" s="102">
        <f>SUM((IF(N25="r",6,0)),IF(O25="r",6,0))</f>
        <v>0</v>
      </c>
      <c r="S25" s="100">
        <v>56.03</v>
      </c>
      <c r="T25" s="103">
        <f>SUM(R25:S25)</f>
        <v>56.03</v>
      </c>
      <c r="U25" s="102" t="str">
        <f>IF(T25&gt;$Z$2,CEILING((T25-$Z$2)*0.25,1),"")</f>
        <v/>
      </c>
      <c r="V25" s="102">
        <f>IF(S25="eliminacja","eliminacja",SUM(Q25,U25))</f>
        <v>4</v>
      </c>
    </row>
    <row r="26" spans="1:22">
      <c r="A26" s="96">
        <v>23</v>
      </c>
      <c r="B26" s="58" t="s">
        <v>68</v>
      </c>
      <c r="C26" s="58" t="s">
        <v>87</v>
      </c>
      <c r="D26" s="58" t="s">
        <v>33</v>
      </c>
      <c r="E26" s="50"/>
      <c r="F26" s="50"/>
      <c r="G26" s="50">
        <v>4</v>
      </c>
      <c r="H26" s="50"/>
      <c r="I26" s="50"/>
      <c r="J26" s="50"/>
      <c r="K26" s="50"/>
      <c r="L26" s="50"/>
      <c r="M26" s="50"/>
      <c r="N26" s="98"/>
      <c r="O26" s="98"/>
      <c r="P26" s="98"/>
      <c r="Q26" s="97">
        <f>SUM(E26:M26)</f>
        <v>4</v>
      </c>
      <c r="R26" s="99">
        <f>SUM((IF(N26="r",6,0)),IF(O26="r",6,0))</f>
        <v>0</v>
      </c>
      <c r="S26" s="100">
        <v>57.25</v>
      </c>
      <c r="T26" s="101">
        <f>SUM(R26:S26)</f>
        <v>57.25</v>
      </c>
      <c r="U26" s="99" t="str">
        <f>IF(T26&gt;$Z$2,CEILING((T26-$Z$2)*0.25,1),"")</f>
        <v/>
      </c>
      <c r="V26" s="99">
        <f>IF(S26="eliminacja","eliminacja",SUM(Q26,U26))</f>
        <v>4</v>
      </c>
    </row>
    <row r="27" spans="1:22">
      <c r="A27" s="48">
        <v>24</v>
      </c>
      <c r="B27" s="58" t="s">
        <v>187</v>
      </c>
      <c r="C27" s="58" t="s">
        <v>159</v>
      </c>
      <c r="D27" s="48"/>
      <c r="E27" s="48"/>
      <c r="F27" s="48"/>
      <c r="G27" s="48"/>
      <c r="H27" s="48"/>
      <c r="I27" s="48"/>
      <c r="J27" s="48"/>
      <c r="K27" s="48"/>
      <c r="L27" s="48"/>
      <c r="M27" s="48">
        <v>4</v>
      </c>
      <c r="N27" s="98"/>
      <c r="O27" s="98"/>
      <c r="P27" s="98"/>
      <c r="Q27" s="97">
        <f>SUM(E27:M27)</f>
        <v>4</v>
      </c>
      <c r="R27" s="99">
        <f>SUM((IF(N27="r",6,0)),IF(O27="r",6,0))</f>
        <v>0</v>
      </c>
      <c r="S27" s="100">
        <v>57.78</v>
      </c>
      <c r="T27" s="101">
        <f>SUM(R27:S27)</f>
        <v>57.78</v>
      </c>
      <c r="U27" s="99" t="str">
        <f>IF(T27&gt;$Z$2,CEILING((T27-$Z$2)*0.25,1),"")</f>
        <v/>
      </c>
      <c r="V27" s="99">
        <f>IF(S27="eliminacja","eliminacja",SUM(Q27,U27))</f>
        <v>4</v>
      </c>
    </row>
    <row r="28" spans="1:22">
      <c r="A28" s="96">
        <v>25</v>
      </c>
      <c r="B28" s="49" t="s">
        <v>82</v>
      </c>
      <c r="C28" s="49" t="s">
        <v>99</v>
      </c>
      <c r="D28" s="49" t="s">
        <v>100</v>
      </c>
      <c r="E28" s="50"/>
      <c r="F28" s="50"/>
      <c r="G28" s="50"/>
      <c r="H28" s="50">
        <v>4</v>
      </c>
      <c r="I28" s="50"/>
      <c r="J28" s="50"/>
      <c r="K28" s="50"/>
      <c r="L28" s="50"/>
      <c r="M28" s="50"/>
      <c r="N28" s="98" t="s">
        <v>181</v>
      </c>
      <c r="O28" s="98"/>
      <c r="P28" s="98"/>
      <c r="Q28" s="97">
        <f>SUM(E28:M28)</f>
        <v>4</v>
      </c>
      <c r="R28" s="99">
        <f>SUM((IF(N28="r",6,0)),IF(O28="r",6,0))</f>
        <v>0</v>
      </c>
      <c r="S28" s="100">
        <v>59.25</v>
      </c>
      <c r="T28" s="101">
        <f>SUM(R28:S28)</f>
        <v>59.25</v>
      </c>
      <c r="U28" s="99" t="str">
        <f>IF(T28&gt;$Z$2,CEILING((T28-$Z$2)*0.25,1),"")</f>
        <v/>
      </c>
      <c r="V28" s="99">
        <f>IF(S28="eliminacja","eliminacja",SUM(Q28,U28))</f>
        <v>4</v>
      </c>
    </row>
    <row r="29" spans="1:22">
      <c r="A29" s="48">
        <v>26</v>
      </c>
      <c r="B29" s="49" t="s">
        <v>48</v>
      </c>
      <c r="C29" s="49" t="s">
        <v>85</v>
      </c>
      <c r="D29" s="49" t="s">
        <v>65</v>
      </c>
      <c r="E29" s="48">
        <v>4</v>
      </c>
      <c r="F29" s="48"/>
      <c r="G29" s="48"/>
      <c r="H29" s="48"/>
      <c r="I29" s="48"/>
      <c r="J29" s="48"/>
      <c r="K29" s="48"/>
      <c r="L29" s="48"/>
      <c r="M29" s="48"/>
      <c r="N29" s="98" t="s">
        <v>180</v>
      </c>
      <c r="O29" s="98"/>
      <c r="P29" s="98"/>
      <c r="Q29" s="48">
        <f>SUM(E29:M29)</f>
        <v>4</v>
      </c>
      <c r="R29" s="59">
        <f>SUM((IF(N29="r",6,0)),IF(O29="r",6,0))</f>
        <v>0</v>
      </c>
      <c r="S29" s="100">
        <v>69.84</v>
      </c>
      <c r="T29" s="60">
        <f>SUM(R29:S29)</f>
        <v>69.84</v>
      </c>
      <c r="U29" s="59">
        <f>IF(T29&gt;$Z$2,CEILING((T29-$Z$2)*0.25,1),"")</f>
        <v>3</v>
      </c>
      <c r="V29" s="59">
        <f>IF(S29="eliminacja","eliminacja",SUM(Q29,U29))</f>
        <v>7</v>
      </c>
    </row>
    <row r="30" spans="1:22">
      <c r="A30" s="96">
        <v>27</v>
      </c>
      <c r="B30" s="49" t="s">
        <v>83</v>
      </c>
      <c r="C30" s="49" t="s">
        <v>27</v>
      </c>
      <c r="D30" s="49" t="s">
        <v>34</v>
      </c>
      <c r="E30" s="48"/>
      <c r="F30" s="48">
        <v>4</v>
      </c>
      <c r="G30" s="48"/>
      <c r="H30" s="48"/>
      <c r="I30" s="48"/>
      <c r="J30" s="48"/>
      <c r="K30" s="48">
        <v>4</v>
      </c>
      <c r="L30" s="48"/>
      <c r="M30" s="48"/>
      <c r="N30" s="98"/>
      <c r="O30" s="98"/>
      <c r="P30" s="98"/>
      <c r="Q30" s="50">
        <f>SUM(E30:M30)</f>
        <v>8</v>
      </c>
      <c r="R30" s="52">
        <f>SUM((IF(N30="r",6,0)),IF(O30="r",6,0))</f>
        <v>0</v>
      </c>
      <c r="S30" s="100">
        <v>60.41</v>
      </c>
      <c r="T30" s="101">
        <f>SUM(R30:S30)</f>
        <v>60.41</v>
      </c>
      <c r="U30" s="99">
        <f>IF(T30&gt;$Z$2,CEILING((T30-$Z$2)*0.25,1),"")</f>
        <v>1</v>
      </c>
      <c r="V30" s="99">
        <f>IF(S30="eliminacja","eliminacja",SUM(Q30,U30))</f>
        <v>9</v>
      </c>
    </row>
    <row r="31" spans="1:22">
      <c r="A31" s="48">
        <v>28</v>
      </c>
      <c r="B31" s="58" t="s">
        <v>177</v>
      </c>
      <c r="C31" s="58" t="s">
        <v>176</v>
      </c>
      <c r="D31" s="58" t="s">
        <v>38</v>
      </c>
      <c r="E31" s="50">
        <v>4</v>
      </c>
      <c r="F31" s="50"/>
      <c r="G31" s="50"/>
      <c r="H31" s="50"/>
      <c r="I31" s="50"/>
      <c r="J31" s="50">
        <v>4</v>
      </c>
      <c r="K31" s="50">
        <v>4</v>
      </c>
      <c r="L31" s="50"/>
      <c r="M31" s="50"/>
      <c r="N31" s="51"/>
      <c r="O31" s="51"/>
      <c r="P31" s="51"/>
      <c r="Q31" s="50">
        <f>SUM(E31:M31)</f>
        <v>12</v>
      </c>
      <c r="R31" s="52">
        <f>SUM((IF(N31="r",6,0)),IF(O31="r",6,0))</f>
        <v>0</v>
      </c>
      <c r="S31" s="100">
        <v>58.69</v>
      </c>
      <c r="T31" s="101">
        <f>SUM(R31:S31)</f>
        <v>58.69</v>
      </c>
      <c r="U31" s="99" t="str">
        <f>IF(T31&gt;$Z$2,CEILING((T31-$Z$2)*0.25,1),"")</f>
        <v/>
      </c>
      <c r="V31" s="99">
        <f>IF(S31="eliminacja","eliminacja",SUM(Q31,U31))</f>
        <v>12</v>
      </c>
    </row>
    <row r="32" spans="1:22">
      <c r="A32" s="96">
        <v>29</v>
      </c>
      <c r="B32" s="49" t="s">
        <v>70</v>
      </c>
      <c r="C32" s="49" t="s">
        <v>89</v>
      </c>
      <c r="D32" s="49" t="s">
        <v>38</v>
      </c>
      <c r="E32" s="50">
        <v>4</v>
      </c>
      <c r="F32" s="50">
        <v>8</v>
      </c>
      <c r="G32" s="50"/>
      <c r="H32" s="50"/>
      <c r="I32" s="50"/>
      <c r="J32" s="50"/>
      <c r="K32" s="50"/>
      <c r="L32" s="50"/>
      <c r="M32" s="50"/>
      <c r="N32" s="51" t="s">
        <v>181</v>
      </c>
      <c r="O32" s="51" t="s">
        <v>181</v>
      </c>
      <c r="P32" s="51"/>
      <c r="Q32" s="50">
        <f>SUM(E32:M32)</f>
        <v>12</v>
      </c>
      <c r="R32" s="52">
        <f>SUM((IF(N32="r",6,0)),IF(O32="r",6,0))</f>
        <v>0</v>
      </c>
      <c r="S32" s="100">
        <v>94.53</v>
      </c>
      <c r="T32" s="54">
        <f>SUM(R32:S32)</f>
        <v>94.53</v>
      </c>
      <c r="U32" s="52">
        <f>IF(T32&gt;$Z$2,CEILING((T32-$Z$2)*0.25,1),"")</f>
        <v>9</v>
      </c>
      <c r="V32" s="52">
        <f>IF(S32="eliminacja","eliminacja",SUM(Q32,U32))</f>
        <v>21</v>
      </c>
    </row>
  </sheetData>
  <sheetProtection password="8907" sheet="1" objects="1" scenarios="1"/>
  <sortState ref="A2:V32">
    <sortCondition ref="V2:V32"/>
    <sortCondition ref="T2:T32"/>
  </sortState>
  <mergeCells count="1">
    <mergeCell ref="N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1"/>
  <sheetViews>
    <sheetView zoomScale="80" zoomScaleNormal="80" workbookViewId="0">
      <selection activeCell="Q2" sqref="Q2"/>
    </sheetView>
  </sheetViews>
  <sheetFormatPr defaultRowHeight="15"/>
  <cols>
    <col min="1" max="1" width="3.42578125" style="45" bestFit="1" customWidth="1"/>
    <col min="2" max="2" width="15" style="45" bestFit="1" customWidth="1"/>
    <col min="3" max="3" width="25.28515625" style="45" bestFit="1" customWidth="1"/>
    <col min="4" max="4" width="25.7109375" style="45" bestFit="1" customWidth="1"/>
    <col min="5" max="6" width="2.28515625" style="45" bestFit="1" customWidth="1"/>
    <col min="7" max="7" width="3.42578125" style="45" bestFit="1" customWidth="1"/>
    <col min="8" max="8" width="2.28515625" style="45" bestFit="1" customWidth="1"/>
    <col min="9" max="10" width="3.5703125" style="45" bestFit="1" customWidth="1"/>
    <col min="11" max="11" width="2.28515625" style="45" bestFit="1" customWidth="1"/>
    <col min="12" max="12" width="3.28515625" style="45" bestFit="1" customWidth="1"/>
    <col min="13" max="13" width="3.140625" style="45" bestFit="1" customWidth="1"/>
    <col min="14" max="16" width="2.85546875" style="45" customWidth="1"/>
    <col min="17" max="22" width="9.140625" style="45"/>
    <col min="23" max="23" width="2.28515625" style="45" bestFit="1" customWidth="1"/>
    <col min="24" max="26" width="3" style="45" bestFit="1" customWidth="1"/>
    <col min="27" max="29" width="2.85546875" style="45" customWidth="1"/>
    <col min="30" max="16384" width="9.140625" style="45"/>
  </cols>
  <sheetData>
    <row r="1" spans="1:42" ht="30.75" thickTop="1">
      <c r="A1" s="30" t="s">
        <v>13</v>
      </c>
      <c r="B1" s="31" t="s">
        <v>0</v>
      </c>
      <c r="C1" s="32" t="s">
        <v>1</v>
      </c>
      <c r="D1" s="33" t="s">
        <v>2</v>
      </c>
      <c r="E1" s="34">
        <v>1</v>
      </c>
      <c r="F1" s="32">
        <v>2</v>
      </c>
      <c r="G1" s="35">
        <v>3</v>
      </c>
      <c r="H1" s="35">
        <v>4</v>
      </c>
      <c r="I1" s="35">
        <v>5</v>
      </c>
      <c r="J1" s="35">
        <v>6</v>
      </c>
      <c r="K1" s="35">
        <v>7</v>
      </c>
      <c r="L1" s="35" t="s">
        <v>188</v>
      </c>
      <c r="M1" s="32" t="s">
        <v>189</v>
      </c>
      <c r="N1" s="36" t="s">
        <v>7</v>
      </c>
      <c r="O1" s="37"/>
      <c r="P1" s="38"/>
      <c r="Q1" s="35" t="s">
        <v>3</v>
      </c>
      <c r="R1" s="39" t="s">
        <v>8</v>
      </c>
      <c r="S1" s="40" t="s">
        <v>4</v>
      </c>
      <c r="T1" s="39" t="s">
        <v>9</v>
      </c>
      <c r="U1" s="39" t="s">
        <v>16</v>
      </c>
      <c r="V1" s="41" t="s">
        <v>3</v>
      </c>
      <c r="W1" s="32">
        <v>9</v>
      </c>
      <c r="X1" s="32">
        <v>10</v>
      </c>
      <c r="Y1" s="41">
        <v>11</v>
      </c>
      <c r="Z1" s="32">
        <v>12</v>
      </c>
      <c r="AA1" s="36" t="s">
        <v>7</v>
      </c>
      <c r="AB1" s="37"/>
      <c r="AC1" s="38"/>
      <c r="AD1" s="32" t="s">
        <v>3</v>
      </c>
      <c r="AE1" s="42" t="s">
        <v>8</v>
      </c>
      <c r="AF1" s="43" t="s">
        <v>4</v>
      </c>
      <c r="AG1" s="44" t="s">
        <v>9</v>
      </c>
      <c r="AH1" s="39" t="s">
        <v>16</v>
      </c>
      <c r="AI1" s="32" t="s">
        <v>3</v>
      </c>
      <c r="AK1" s="46" t="s">
        <v>10</v>
      </c>
      <c r="AL1" s="46" t="s">
        <v>11</v>
      </c>
      <c r="AM1" s="46" t="s">
        <v>12</v>
      </c>
      <c r="AO1" s="47" t="s">
        <v>14</v>
      </c>
      <c r="AP1" s="47" t="s">
        <v>15</v>
      </c>
    </row>
    <row r="2" spans="1:42">
      <c r="A2" s="116">
        <v>1</v>
      </c>
      <c r="B2" s="117" t="s">
        <v>139</v>
      </c>
      <c r="C2" s="117" t="s">
        <v>140</v>
      </c>
      <c r="D2" s="117" t="s">
        <v>38</v>
      </c>
      <c r="E2" s="116"/>
      <c r="F2" s="116"/>
      <c r="G2" s="116"/>
      <c r="H2" s="116"/>
      <c r="I2" s="116"/>
      <c r="J2" s="116"/>
      <c r="K2" s="116"/>
      <c r="L2" s="116"/>
      <c r="M2" s="116"/>
      <c r="N2" s="118"/>
      <c r="O2" s="118"/>
      <c r="P2" s="118"/>
      <c r="Q2" s="116">
        <f t="shared" ref="Q2:Q31" si="0">SUM(E2:M2)</f>
        <v>0</v>
      </c>
      <c r="R2" s="62">
        <f t="shared" ref="R2:R31" si="1">SUM((IF(N2="r",6,0)),IF(O2="r",6,0))</f>
        <v>0</v>
      </c>
      <c r="S2" s="119">
        <v>64.59</v>
      </c>
      <c r="T2" s="120">
        <f t="shared" ref="T2:T31" si="2">SUM(R2:S2)</f>
        <v>64.59</v>
      </c>
      <c r="U2" s="62" t="str">
        <f t="shared" ref="U2:U31" si="3">IF(T2&gt;$AM$2,CEILING((T2-$AM$2)*0.25,1),"")</f>
        <v/>
      </c>
      <c r="V2" s="62">
        <f t="shared" ref="V2:V31" si="4">IF(S2="eliminacja","eliminacja",SUM(Q2,U2))</f>
        <v>0</v>
      </c>
      <c r="W2" s="116"/>
      <c r="X2" s="116"/>
      <c r="Y2" s="116"/>
      <c r="Z2" s="116"/>
      <c r="AA2" s="118"/>
      <c r="AB2" s="118"/>
      <c r="AC2" s="118"/>
      <c r="AD2" s="62">
        <f t="shared" ref="AD2:AD31" si="5">IF(V2=0,SUM(W2:Z2),"")</f>
        <v>0</v>
      </c>
      <c r="AE2" s="62">
        <f t="shared" ref="AE2:AE31" si="6">SUM((IF(AA2="r",6,0)),IF(AB2="r",6,0))</f>
        <v>0</v>
      </c>
      <c r="AF2" s="119">
        <v>24.1</v>
      </c>
      <c r="AG2" s="63">
        <f t="shared" ref="AG2:AG31" si="7">IF(V2=0,SUM(AE2:AF2),"")</f>
        <v>24.1</v>
      </c>
      <c r="AH2" s="62" t="str">
        <f t="shared" ref="AH2:AH31" si="8">IF(AG2&gt;$AP$2,CEILING((AG2-$AP$2)*0.25,1),"")</f>
        <v/>
      </c>
      <c r="AI2" s="62">
        <f t="shared" ref="AI2:AI31" si="9">IF(AF2="eliminacja","eliminacja",SUM(AD2,AH2))</f>
        <v>0</v>
      </c>
      <c r="AK2" s="46">
        <v>350</v>
      </c>
      <c r="AL2" s="46">
        <v>380</v>
      </c>
      <c r="AM2" s="46">
        <v>76</v>
      </c>
      <c r="AO2" s="46">
        <v>230</v>
      </c>
      <c r="AP2" s="46">
        <f>CEILING((60/$AK$2)*$AO$2,1)</f>
        <v>40</v>
      </c>
    </row>
    <row r="3" spans="1:42">
      <c r="A3" s="116">
        <v>2</v>
      </c>
      <c r="B3" s="121" t="s">
        <v>81</v>
      </c>
      <c r="C3" s="121" t="s">
        <v>98</v>
      </c>
      <c r="D3" s="121" t="s">
        <v>103</v>
      </c>
      <c r="E3" s="116"/>
      <c r="F3" s="116"/>
      <c r="G3" s="116"/>
      <c r="H3" s="116"/>
      <c r="I3" s="116"/>
      <c r="J3" s="116"/>
      <c r="K3" s="116"/>
      <c r="L3" s="116"/>
      <c r="M3" s="116"/>
      <c r="N3" s="118"/>
      <c r="O3" s="118"/>
      <c r="P3" s="118"/>
      <c r="Q3" s="116">
        <f t="shared" si="0"/>
        <v>0</v>
      </c>
      <c r="R3" s="62">
        <f t="shared" si="1"/>
        <v>0</v>
      </c>
      <c r="S3" s="119">
        <v>70.34</v>
      </c>
      <c r="T3" s="120">
        <f t="shared" si="2"/>
        <v>70.34</v>
      </c>
      <c r="U3" s="62" t="str">
        <f t="shared" si="3"/>
        <v/>
      </c>
      <c r="V3" s="62">
        <f t="shared" si="4"/>
        <v>0</v>
      </c>
      <c r="W3" s="116"/>
      <c r="X3" s="116"/>
      <c r="Y3" s="116"/>
      <c r="Z3" s="116"/>
      <c r="AA3" s="118"/>
      <c r="AB3" s="118"/>
      <c r="AC3" s="118"/>
      <c r="AD3" s="62">
        <f t="shared" si="5"/>
        <v>0</v>
      </c>
      <c r="AE3" s="62">
        <f t="shared" si="6"/>
        <v>0</v>
      </c>
      <c r="AF3" s="119">
        <v>24.69</v>
      </c>
      <c r="AG3" s="63">
        <f t="shared" si="7"/>
        <v>24.69</v>
      </c>
      <c r="AH3" s="62" t="str">
        <f t="shared" si="8"/>
        <v/>
      </c>
      <c r="AI3" s="62">
        <f t="shared" si="9"/>
        <v>0</v>
      </c>
    </row>
    <row r="4" spans="1:42">
      <c r="A4" s="116">
        <v>3</v>
      </c>
      <c r="B4" s="121" t="s">
        <v>112</v>
      </c>
      <c r="C4" s="121" t="s">
        <v>126</v>
      </c>
      <c r="D4" s="121" t="s">
        <v>33</v>
      </c>
      <c r="E4" s="116"/>
      <c r="F4" s="116"/>
      <c r="G4" s="116"/>
      <c r="H4" s="116"/>
      <c r="I4" s="116"/>
      <c r="J4" s="116"/>
      <c r="K4" s="116"/>
      <c r="L4" s="116"/>
      <c r="M4" s="116"/>
      <c r="N4" s="118"/>
      <c r="O4" s="118"/>
      <c r="P4" s="118"/>
      <c r="Q4" s="116">
        <f t="shared" si="0"/>
        <v>0</v>
      </c>
      <c r="R4" s="62">
        <f t="shared" si="1"/>
        <v>0</v>
      </c>
      <c r="S4" s="119">
        <v>61.9</v>
      </c>
      <c r="T4" s="120">
        <f t="shared" si="2"/>
        <v>61.9</v>
      </c>
      <c r="U4" s="62" t="str">
        <f t="shared" si="3"/>
        <v/>
      </c>
      <c r="V4" s="62">
        <f t="shared" si="4"/>
        <v>0</v>
      </c>
      <c r="W4" s="116"/>
      <c r="X4" s="116"/>
      <c r="Y4" s="116"/>
      <c r="Z4" s="116"/>
      <c r="AA4" s="118"/>
      <c r="AB4" s="118"/>
      <c r="AC4" s="118"/>
      <c r="AD4" s="62">
        <f t="shared" si="5"/>
        <v>0</v>
      </c>
      <c r="AE4" s="62">
        <f t="shared" si="6"/>
        <v>0</v>
      </c>
      <c r="AF4" s="119">
        <v>26.25</v>
      </c>
      <c r="AG4" s="63">
        <f t="shared" si="7"/>
        <v>26.25</v>
      </c>
      <c r="AH4" s="62" t="str">
        <f t="shared" si="8"/>
        <v/>
      </c>
      <c r="AI4" s="62">
        <f t="shared" si="9"/>
        <v>0</v>
      </c>
    </row>
    <row r="5" spans="1:42">
      <c r="A5" s="116">
        <v>4</v>
      </c>
      <c r="B5" s="121" t="s">
        <v>117</v>
      </c>
      <c r="C5" s="121" t="s">
        <v>129</v>
      </c>
      <c r="D5" s="121" t="s">
        <v>133</v>
      </c>
      <c r="E5" s="116"/>
      <c r="F5" s="116"/>
      <c r="G5" s="116"/>
      <c r="H5" s="116"/>
      <c r="I5" s="116"/>
      <c r="J5" s="116"/>
      <c r="K5" s="116"/>
      <c r="L5" s="116"/>
      <c r="M5" s="116"/>
      <c r="N5" s="118"/>
      <c r="O5" s="118"/>
      <c r="P5" s="118"/>
      <c r="Q5" s="116">
        <f t="shared" si="0"/>
        <v>0</v>
      </c>
      <c r="R5" s="62">
        <f t="shared" si="1"/>
        <v>0</v>
      </c>
      <c r="S5" s="119">
        <v>75.97</v>
      </c>
      <c r="T5" s="120">
        <f t="shared" si="2"/>
        <v>75.97</v>
      </c>
      <c r="U5" s="62" t="str">
        <f t="shared" si="3"/>
        <v/>
      </c>
      <c r="V5" s="62">
        <f t="shared" si="4"/>
        <v>0</v>
      </c>
      <c r="W5" s="116"/>
      <c r="X5" s="116"/>
      <c r="Y5" s="116"/>
      <c r="Z5" s="116"/>
      <c r="AA5" s="118"/>
      <c r="AB5" s="118"/>
      <c r="AC5" s="118"/>
      <c r="AD5" s="62">
        <f t="shared" si="5"/>
        <v>0</v>
      </c>
      <c r="AE5" s="62">
        <f t="shared" si="6"/>
        <v>0</v>
      </c>
      <c r="AF5" s="119">
        <v>26.62</v>
      </c>
      <c r="AG5" s="63">
        <f t="shared" si="7"/>
        <v>26.62</v>
      </c>
      <c r="AH5" s="62" t="str">
        <f t="shared" si="8"/>
        <v/>
      </c>
      <c r="AI5" s="62">
        <f t="shared" si="9"/>
        <v>0</v>
      </c>
    </row>
    <row r="6" spans="1:42">
      <c r="A6" s="116">
        <v>5</v>
      </c>
      <c r="B6" s="121" t="s">
        <v>108</v>
      </c>
      <c r="C6" s="121" t="s">
        <v>97</v>
      </c>
      <c r="D6" s="121" t="s">
        <v>34</v>
      </c>
      <c r="E6" s="116"/>
      <c r="F6" s="116"/>
      <c r="G6" s="116"/>
      <c r="H6" s="116"/>
      <c r="I6" s="116"/>
      <c r="J6" s="116"/>
      <c r="K6" s="116"/>
      <c r="L6" s="116"/>
      <c r="M6" s="116"/>
      <c r="N6" s="118"/>
      <c r="O6" s="118"/>
      <c r="P6" s="118"/>
      <c r="Q6" s="116">
        <f t="shared" si="0"/>
        <v>0</v>
      </c>
      <c r="R6" s="62">
        <f t="shared" si="1"/>
        <v>0</v>
      </c>
      <c r="S6" s="119">
        <v>56.91</v>
      </c>
      <c r="T6" s="120">
        <f t="shared" si="2"/>
        <v>56.91</v>
      </c>
      <c r="U6" s="62" t="str">
        <f t="shared" si="3"/>
        <v/>
      </c>
      <c r="V6" s="62">
        <f t="shared" si="4"/>
        <v>0</v>
      </c>
      <c r="W6" s="116"/>
      <c r="X6" s="116"/>
      <c r="Y6" s="116"/>
      <c r="Z6" s="116"/>
      <c r="AA6" s="118"/>
      <c r="AB6" s="118"/>
      <c r="AC6" s="118"/>
      <c r="AD6" s="62">
        <f t="shared" si="5"/>
        <v>0</v>
      </c>
      <c r="AE6" s="62">
        <f t="shared" si="6"/>
        <v>0</v>
      </c>
      <c r="AF6" s="119">
        <v>26.94</v>
      </c>
      <c r="AG6" s="63">
        <f t="shared" si="7"/>
        <v>26.94</v>
      </c>
      <c r="AH6" s="62" t="str">
        <f t="shared" si="8"/>
        <v/>
      </c>
      <c r="AI6" s="62">
        <f t="shared" si="9"/>
        <v>0</v>
      </c>
      <c r="AJ6" s="65"/>
      <c r="AK6" s="65"/>
      <c r="AL6" s="65"/>
      <c r="AM6" s="65"/>
    </row>
    <row r="7" spans="1:42">
      <c r="A7" s="116">
        <v>6</v>
      </c>
      <c r="B7" s="121" t="s">
        <v>110</v>
      </c>
      <c r="C7" s="121" t="s">
        <v>124</v>
      </c>
      <c r="D7" s="121" t="s">
        <v>33</v>
      </c>
      <c r="E7" s="116"/>
      <c r="F7" s="116"/>
      <c r="G7" s="116"/>
      <c r="H7" s="116"/>
      <c r="I7" s="116"/>
      <c r="J7" s="116"/>
      <c r="K7" s="116"/>
      <c r="L7" s="116"/>
      <c r="M7" s="116"/>
      <c r="N7" s="118"/>
      <c r="O7" s="118"/>
      <c r="P7" s="118"/>
      <c r="Q7" s="116">
        <f t="shared" si="0"/>
        <v>0</v>
      </c>
      <c r="R7" s="62">
        <f t="shared" si="1"/>
        <v>0</v>
      </c>
      <c r="S7" s="119">
        <v>65.69</v>
      </c>
      <c r="T7" s="120">
        <f t="shared" si="2"/>
        <v>65.69</v>
      </c>
      <c r="U7" s="62" t="str">
        <f t="shared" si="3"/>
        <v/>
      </c>
      <c r="V7" s="62">
        <f t="shared" si="4"/>
        <v>0</v>
      </c>
      <c r="W7" s="116"/>
      <c r="X7" s="116"/>
      <c r="Y7" s="116"/>
      <c r="Z7" s="116"/>
      <c r="AA7" s="118"/>
      <c r="AB7" s="118"/>
      <c r="AC7" s="118"/>
      <c r="AD7" s="62">
        <f t="shared" si="5"/>
        <v>0</v>
      </c>
      <c r="AE7" s="62">
        <f t="shared" si="6"/>
        <v>0</v>
      </c>
      <c r="AF7" s="119">
        <v>27.03</v>
      </c>
      <c r="AG7" s="63">
        <f t="shared" si="7"/>
        <v>27.03</v>
      </c>
      <c r="AH7" s="62" t="str">
        <f t="shared" si="8"/>
        <v/>
      </c>
      <c r="AI7" s="62">
        <f t="shared" si="9"/>
        <v>0</v>
      </c>
    </row>
    <row r="8" spans="1:42">
      <c r="A8" s="116">
        <v>7</v>
      </c>
      <c r="B8" s="121" t="s">
        <v>109</v>
      </c>
      <c r="C8" s="121" t="s">
        <v>27</v>
      </c>
      <c r="D8" s="121" t="s">
        <v>34</v>
      </c>
      <c r="E8" s="116"/>
      <c r="F8" s="116"/>
      <c r="G8" s="116"/>
      <c r="H8" s="116"/>
      <c r="I8" s="116"/>
      <c r="J8" s="116"/>
      <c r="K8" s="116"/>
      <c r="L8" s="116"/>
      <c r="M8" s="116"/>
      <c r="N8" s="118"/>
      <c r="O8" s="118"/>
      <c r="P8" s="118"/>
      <c r="Q8" s="116">
        <f t="shared" si="0"/>
        <v>0</v>
      </c>
      <c r="R8" s="62">
        <f t="shared" si="1"/>
        <v>0</v>
      </c>
      <c r="S8" s="119">
        <v>75.44</v>
      </c>
      <c r="T8" s="120">
        <f t="shared" si="2"/>
        <v>75.44</v>
      </c>
      <c r="U8" s="62" t="str">
        <f t="shared" si="3"/>
        <v/>
      </c>
      <c r="V8" s="62">
        <f t="shared" si="4"/>
        <v>0</v>
      </c>
      <c r="W8" s="116"/>
      <c r="X8" s="116"/>
      <c r="Y8" s="116"/>
      <c r="Z8" s="116"/>
      <c r="AA8" s="118"/>
      <c r="AB8" s="118"/>
      <c r="AC8" s="118"/>
      <c r="AD8" s="62">
        <f t="shared" si="5"/>
        <v>0</v>
      </c>
      <c r="AE8" s="62">
        <f t="shared" si="6"/>
        <v>0</v>
      </c>
      <c r="AF8" s="119">
        <v>30.28</v>
      </c>
      <c r="AG8" s="63">
        <f t="shared" si="7"/>
        <v>30.28</v>
      </c>
      <c r="AH8" s="62" t="str">
        <f t="shared" si="8"/>
        <v/>
      </c>
      <c r="AI8" s="62">
        <f t="shared" si="9"/>
        <v>0</v>
      </c>
    </row>
    <row r="9" spans="1:42">
      <c r="A9" s="116">
        <v>8</v>
      </c>
      <c r="B9" s="121" t="s">
        <v>77</v>
      </c>
      <c r="C9" s="121" t="s">
        <v>94</v>
      </c>
      <c r="D9" s="121" t="s">
        <v>38</v>
      </c>
      <c r="E9" s="116"/>
      <c r="F9" s="116"/>
      <c r="G9" s="116"/>
      <c r="H9" s="116"/>
      <c r="I9" s="116"/>
      <c r="J9" s="116"/>
      <c r="K9" s="116"/>
      <c r="L9" s="116"/>
      <c r="M9" s="116"/>
      <c r="N9" s="118"/>
      <c r="O9" s="118"/>
      <c r="P9" s="118"/>
      <c r="Q9" s="116">
        <f t="shared" si="0"/>
        <v>0</v>
      </c>
      <c r="R9" s="62">
        <f t="shared" si="1"/>
        <v>0</v>
      </c>
      <c r="S9" s="119">
        <v>60.75</v>
      </c>
      <c r="T9" s="120">
        <f t="shared" si="2"/>
        <v>60.75</v>
      </c>
      <c r="U9" s="62" t="str">
        <f t="shared" si="3"/>
        <v/>
      </c>
      <c r="V9" s="62">
        <f t="shared" si="4"/>
        <v>0</v>
      </c>
      <c r="W9" s="116"/>
      <c r="X9" s="116"/>
      <c r="Y9" s="116"/>
      <c r="Z9" s="116"/>
      <c r="AA9" s="118"/>
      <c r="AB9" s="118"/>
      <c r="AC9" s="118"/>
      <c r="AD9" s="62">
        <f t="shared" si="5"/>
        <v>0</v>
      </c>
      <c r="AE9" s="62">
        <f t="shared" si="6"/>
        <v>0</v>
      </c>
      <c r="AF9" s="119">
        <v>30.54</v>
      </c>
      <c r="AG9" s="63">
        <f t="shared" si="7"/>
        <v>30.54</v>
      </c>
      <c r="AH9" s="62" t="str">
        <f t="shared" si="8"/>
        <v/>
      </c>
      <c r="AI9" s="62">
        <f t="shared" si="9"/>
        <v>0</v>
      </c>
    </row>
    <row r="10" spans="1:42">
      <c r="A10" s="116">
        <v>9</v>
      </c>
      <c r="B10" s="121" t="s">
        <v>116</v>
      </c>
      <c r="C10" s="121" t="s">
        <v>93</v>
      </c>
      <c r="D10" s="121" t="s">
        <v>101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8"/>
      <c r="O10" s="118"/>
      <c r="P10" s="118"/>
      <c r="Q10" s="116">
        <f t="shared" si="0"/>
        <v>0</v>
      </c>
      <c r="R10" s="62">
        <f t="shared" si="1"/>
        <v>0</v>
      </c>
      <c r="S10" s="119">
        <v>70.16</v>
      </c>
      <c r="T10" s="120">
        <f t="shared" si="2"/>
        <v>70.16</v>
      </c>
      <c r="U10" s="62" t="str">
        <f t="shared" si="3"/>
        <v/>
      </c>
      <c r="V10" s="62">
        <f t="shared" si="4"/>
        <v>0</v>
      </c>
      <c r="W10" s="116"/>
      <c r="X10" s="116"/>
      <c r="Y10" s="116"/>
      <c r="Z10" s="116"/>
      <c r="AA10" s="118"/>
      <c r="AB10" s="118"/>
      <c r="AC10" s="118"/>
      <c r="AD10" s="62">
        <f t="shared" si="5"/>
        <v>0</v>
      </c>
      <c r="AE10" s="62">
        <f t="shared" si="6"/>
        <v>0</v>
      </c>
      <c r="AF10" s="119">
        <v>30.69</v>
      </c>
      <c r="AG10" s="63">
        <f t="shared" si="7"/>
        <v>30.69</v>
      </c>
      <c r="AH10" s="62" t="str">
        <f t="shared" si="8"/>
        <v/>
      </c>
      <c r="AI10" s="62">
        <f t="shared" si="9"/>
        <v>0</v>
      </c>
    </row>
    <row r="11" spans="1:42">
      <c r="A11" s="116">
        <v>10</v>
      </c>
      <c r="B11" s="121" t="s">
        <v>105</v>
      </c>
      <c r="C11" s="121" t="s">
        <v>27</v>
      </c>
      <c r="D11" s="121" t="s">
        <v>34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8"/>
      <c r="O11" s="118"/>
      <c r="P11" s="118"/>
      <c r="Q11" s="116">
        <f t="shared" si="0"/>
        <v>0</v>
      </c>
      <c r="R11" s="62">
        <f t="shared" si="1"/>
        <v>0</v>
      </c>
      <c r="S11" s="122">
        <v>75.47</v>
      </c>
      <c r="T11" s="120">
        <f t="shared" si="2"/>
        <v>75.47</v>
      </c>
      <c r="U11" s="62" t="str">
        <f t="shared" si="3"/>
        <v/>
      </c>
      <c r="V11" s="62">
        <f t="shared" si="4"/>
        <v>0</v>
      </c>
      <c r="W11" s="62"/>
      <c r="X11" s="62"/>
      <c r="Y11" s="62"/>
      <c r="Z11" s="62"/>
      <c r="AA11" s="118"/>
      <c r="AB11" s="118"/>
      <c r="AC11" s="118"/>
      <c r="AD11" s="62">
        <f t="shared" si="5"/>
        <v>0</v>
      </c>
      <c r="AE11" s="62">
        <f t="shared" si="6"/>
        <v>0</v>
      </c>
      <c r="AF11" s="122">
        <v>31.1</v>
      </c>
      <c r="AG11" s="63">
        <f t="shared" si="7"/>
        <v>31.1</v>
      </c>
      <c r="AH11" s="62" t="str">
        <f t="shared" si="8"/>
        <v/>
      </c>
      <c r="AI11" s="62">
        <f t="shared" si="9"/>
        <v>0</v>
      </c>
    </row>
    <row r="12" spans="1:42">
      <c r="A12" s="116">
        <v>11</v>
      </c>
      <c r="B12" s="117" t="s">
        <v>165</v>
      </c>
      <c r="C12" s="117" t="s">
        <v>168</v>
      </c>
      <c r="D12" s="117" t="s">
        <v>39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8"/>
      <c r="O12" s="118"/>
      <c r="P12" s="118"/>
      <c r="Q12" s="116">
        <f t="shared" si="0"/>
        <v>0</v>
      </c>
      <c r="R12" s="62">
        <f t="shared" si="1"/>
        <v>0</v>
      </c>
      <c r="S12" s="119">
        <v>72.72</v>
      </c>
      <c r="T12" s="120">
        <f t="shared" si="2"/>
        <v>72.72</v>
      </c>
      <c r="U12" s="62" t="str">
        <f t="shared" si="3"/>
        <v/>
      </c>
      <c r="V12" s="62">
        <f t="shared" si="4"/>
        <v>0</v>
      </c>
      <c r="W12" s="62"/>
      <c r="X12" s="62"/>
      <c r="Y12" s="62"/>
      <c r="Z12" s="62"/>
      <c r="AA12" s="118"/>
      <c r="AB12" s="118"/>
      <c r="AC12" s="118"/>
      <c r="AD12" s="62">
        <f t="shared" si="5"/>
        <v>0</v>
      </c>
      <c r="AE12" s="62">
        <f t="shared" si="6"/>
        <v>0</v>
      </c>
      <c r="AF12" s="123">
        <v>34.78</v>
      </c>
      <c r="AG12" s="63">
        <f t="shared" si="7"/>
        <v>34.78</v>
      </c>
      <c r="AH12" s="62" t="str">
        <f t="shared" si="8"/>
        <v/>
      </c>
      <c r="AI12" s="62">
        <f t="shared" si="9"/>
        <v>0</v>
      </c>
    </row>
    <row r="13" spans="1:42">
      <c r="A13" s="116">
        <v>12</v>
      </c>
      <c r="B13" s="121" t="s">
        <v>115</v>
      </c>
      <c r="C13" s="121" t="s">
        <v>122</v>
      </c>
      <c r="D13" s="121" t="s">
        <v>131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8"/>
      <c r="O13" s="118"/>
      <c r="P13" s="118"/>
      <c r="Q13" s="116">
        <f t="shared" si="0"/>
        <v>0</v>
      </c>
      <c r="R13" s="62">
        <f t="shared" si="1"/>
        <v>0</v>
      </c>
      <c r="S13" s="119">
        <v>73.28</v>
      </c>
      <c r="T13" s="120">
        <f t="shared" si="2"/>
        <v>73.28</v>
      </c>
      <c r="U13" s="62" t="str">
        <f t="shared" si="3"/>
        <v/>
      </c>
      <c r="V13" s="62">
        <f t="shared" si="4"/>
        <v>0</v>
      </c>
      <c r="W13" s="116"/>
      <c r="X13" s="116"/>
      <c r="Y13" s="116"/>
      <c r="Z13" s="116"/>
      <c r="AA13" s="118"/>
      <c r="AB13" s="118"/>
      <c r="AC13" s="118"/>
      <c r="AD13" s="62">
        <f t="shared" si="5"/>
        <v>0</v>
      </c>
      <c r="AE13" s="62">
        <f t="shared" si="6"/>
        <v>0</v>
      </c>
      <c r="AF13" s="119">
        <v>43.37</v>
      </c>
      <c r="AG13" s="63">
        <f t="shared" si="7"/>
        <v>43.37</v>
      </c>
      <c r="AH13" s="62">
        <f t="shared" si="8"/>
        <v>1</v>
      </c>
      <c r="AI13" s="62">
        <f t="shared" si="9"/>
        <v>1</v>
      </c>
    </row>
    <row r="14" spans="1:42">
      <c r="A14" s="116">
        <v>13</v>
      </c>
      <c r="B14" s="121" t="s">
        <v>113</v>
      </c>
      <c r="C14" s="121" t="s">
        <v>127</v>
      </c>
      <c r="D14" s="121" t="s">
        <v>39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8"/>
      <c r="O14" s="118"/>
      <c r="P14" s="118"/>
      <c r="Q14" s="116">
        <f t="shared" si="0"/>
        <v>0</v>
      </c>
      <c r="R14" s="62">
        <f t="shared" si="1"/>
        <v>0</v>
      </c>
      <c r="S14" s="119">
        <v>74.87</v>
      </c>
      <c r="T14" s="120">
        <f t="shared" si="2"/>
        <v>74.87</v>
      </c>
      <c r="U14" s="62" t="str">
        <f t="shared" si="3"/>
        <v/>
      </c>
      <c r="V14" s="62">
        <f t="shared" si="4"/>
        <v>0</v>
      </c>
      <c r="W14" s="116"/>
      <c r="X14" s="116"/>
      <c r="Y14" s="116"/>
      <c r="Z14" s="116"/>
      <c r="AA14" s="118"/>
      <c r="AB14" s="118"/>
      <c r="AC14" s="118"/>
      <c r="AD14" s="62">
        <f t="shared" si="5"/>
        <v>0</v>
      </c>
      <c r="AE14" s="62">
        <f t="shared" si="6"/>
        <v>0</v>
      </c>
      <c r="AF14" s="119">
        <v>43.87</v>
      </c>
      <c r="AG14" s="63">
        <f t="shared" si="7"/>
        <v>43.87</v>
      </c>
      <c r="AH14" s="62">
        <f t="shared" si="8"/>
        <v>1</v>
      </c>
      <c r="AI14" s="62">
        <f t="shared" si="9"/>
        <v>1</v>
      </c>
    </row>
    <row r="15" spans="1:42">
      <c r="A15" s="116">
        <v>14</v>
      </c>
      <c r="B15" s="121" t="s">
        <v>76</v>
      </c>
      <c r="C15" s="121" t="s">
        <v>93</v>
      </c>
      <c r="D15" s="121" t="s">
        <v>101</v>
      </c>
      <c r="E15" s="124"/>
      <c r="F15" s="124"/>
      <c r="G15" s="124"/>
      <c r="H15" s="124"/>
      <c r="I15" s="124"/>
      <c r="J15" s="124"/>
      <c r="K15" s="124"/>
      <c r="L15" s="124"/>
      <c r="M15" s="124"/>
      <c r="N15" s="118"/>
      <c r="O15" s="118"/>
      <c r="P15" s="118"/>
      <c r="Q15" s="116">
        <f t="shared" si="0"/>
        <v>0</v>
      </c>
      <c r="R15" s="62">
        <f t="shared" si="1"/>
        <v>0</v>
      </c>
      <c r="S15" s="119">
        <v>68.38</v>
      </c>
      <c r="T15" s="120">
        <f t="shared" si="2"/>
        <v>68.38</v>
      </c>
      <c r="U15" s="62" t="str">
        <f t="shared" si="3"/>
        <v/>
      </c>
      <c r="V15" s="62">
        <f t="shared" si="4"/>
        <v>0</v>
      </c>
      <c r="W15" s="57"/>
      <c r="X15" s="57"/>
      <c r="Y15" s="57"/>
      <c r="Z15" s="57">
        <v>4</v>
      </c>
      <c r="AA15" s="118"/>
      <c r="AB15" s="118"/>
      <c r="AC15" s="118"/>
      <c r="AD15" s="62">
        <f t="shared" si="5"/>
        <v>4</v>
      </c>
      <c r="AE15" s="62">
        <f t="shared" si="6"/>
        <v>0</v>
      </c>
      <c r="AF15" s="122">
        <v>29.87</v>
      </c>
      <c r="AG15" s="63">
        <f t="shared" si="7"/>
        <v>29.87</v>
      </c>
      <c r="AH15" s="62" t="str">
        <f t="shared" si="8"/>
        <v/>
      </c>
      <c r="AI15" s="62">
        <f t="shared" si="9"/>
        <v>4</v>
      </c>
    </row>
    <row r="16" spans="1:42">
      <c r="A16" s="116">
        <v>15</v>
      </c>
      <c r="B16" s="121" t="s">
        <v>119</v>
      </c>
      <c r="C16" s="121" t="s">
        <v>97</v>
      </c>
      <c r="D16" s="121" t="s">
        <v>34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8"/>
      <c r="O16" s="118"/>
      <c r="P16" s="118"/>
      <c r="Q16" s="116">
        <f t="shared" si="0"/>
        <v>0</v>
      </c>
      <c r="R16" s="62">
        <f t="shared" si="1"/>
        <v>0</v>
      </c>
      <c r="S16" s="119">
        <v>59.03</v>
      </c>
      <c r="T16" s="120">
        <f t="shared" si="2"/>
        <v>59.03</v>
      </c>
      <c r="U16" s="62" t="str">
        <f t="shared" si="3"/>
        <v/>
      </c>
      <c r="V16" s="62">
        <f t="shared" si="4"/>
        <v>0</v>
      </c>
      <c r="W16" s="116"/>
      <c r="X16" s="116"/>
      <c r="Y16" s="116"/>
      <c r="Z16" s="116">
        <v>4</v>
      </c>
      <c r="AA16" s="118" t="s">
        <v>181</v>
      </c>
      <c r="AB16" s="118"/>
      <c r="AC16" s="118"/>
      <c r="AD16" s="62">
        <f t="shared" si="5"/>
        <v>4</v>
      </c>
      <c r="AE16" s="62">
        <f t="shared" si="6"/>
        <v>0</v>
      </c>
      <c r="AF16" s="119">
        <v>33.28</v>
      </c>
      <c r="AG16" s="63">
        <f t="shared" si="7"/>
        <v>33.28</v>
      </c>
      <c r="AH16" s="62" t="str">
        <f t="shared" si="8"/>
        <v/>
      </c>
      <c r="AI16" s="62">
        <f t="shared" si="9"/>
        <v>4</v>
      </c>
    </row>
    <row r="17" spans="1:35">
      <c r="A17" s="116">
        <v>16</v>
      </c>
      <c r="B17" s="121" t="s">
        <v>167</v>
      </c>
      <c r="C17" s="121" t="s">
        <v>60</v>
      </c>
      <c r="D17" s="121" t="s">
        <v>65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8"/>
      <c r="O17" s="118"/>
      <c r="P17" s="118"/>
      <c r="Q17" s="116">
        <f t="shared" si="0"/>
        <v>0</v>
      </c>
      <c r="R17" s="62">
        <f t="shared" si="1"/>
        <v>0</v>
      </c>
      <c r="S17" s="119">
        <v>65.88</v>
      </c>
      <c r="T17" s="120">
        <f t="shared" si="2"/>
        <v>65.88</v>
      </c>
      <c r="U17" s="62" t="str">
        <f t="shared" si="3"/>
        <v/>
      </c>
      <c r="V17" s="62">
        <f t="shared" si="4"/>
        <v>0</v>
      </c>
      <c r="W17" s="116"/>
      <c r="X17" s="116"/>
      <c r="Y17" s="116"/>
      <c r="Z17" s="116">
        <v>4</v>
      </c>
      <c r="AA17" s="118" t="s">
        <v>181</v>
      </c>
      <c r="AB17" s="118"/>
      <c r="AC17" s="118"/>
      <c r="AD17" s="62">
        <f t="shared" si="5"/>
        <v>4</v>
      </c>
      <c r="AE17" s="62">
        <f t="shared" si="6"/>
        <v>0</v>
      </c>
      <c r="AF17" s="119">
        <v>41.31</v>
      </c>
      <c r="AG17" s="63">
        <f t="shared" si="7"/>
        <v>41.31</v>
      </c>
      <c r="AH17" s="62">
        <f t="shared" si="8"/>
        <v>1</v>
      </c>
      <c r="AI17" s="62">
        <f t="shared" si="9"/>
        <v>5</v>
      </c>
    </row>
    <row r="18" spans="1:35">
      <c r="A18" s="116">
        <v>17</v>
      </c>
      <c r="B18" s="121" t="s">
        <v>166</v>
      </c>
      <c r="C18" s="121" t="s">
        <v>169</v>
      </c>
      <c r="D18" s="121" t="s">
        <v>38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8"/>
      <c r="O18" s="118"/>
      <c r="P18" s="118"/>
      <c r="Q18" s="116">
        <f t="shared" si="0"/>
        <v>0</v>
      </c>
      <c r="R18" s="62">
        <f t="shared" si="1"/>
        <v>0</v>
      </c>
      <c r="S18" s="122">
        <v>68.5</v>
      </c>
      <c r="T18" s="120">
        <f t="shared" si="2"/>
        <v>68.5</v>
      </c>
      <c r="U18" s="62" t="str">
        <f t="shared" si="3"/>
        <v/>
      </c>
      <c r="V18" s="62">
        <f t="shared" si="4"/>
        <v>0</v>
      </c>
      <c r="W18" s="116">
        <v>4</v>
      </c>
      <c r="X18" s="116"/>
      <c r="Y18" s="116"/>
      <c r="Z18" s="116"/>
      <c r="AA18" s="118" t="s">
        <v>182</v>
      </c>
      <c r="AB18" s="118"/>
      <c r="AC18" s="118"/>
      <c r="AD18" s="62">
        <f t="shared" si="5"/>
        <v>4</v>
      </c>
      <c r="AE18" s="62">
        <f t="shared" si="6"/>
        <v>6</v>
      </c>
      <c r="AF18" s="119">
        <v>42.79</v>
      </c>
      <c r="AG18" s="63">
        <f t="shared" si="7"/>
        <v>48.79</v>
      </c>
      <c r="AH18" s="62">
        <f t="shared" si="8"/>
        <v>3</v>
      </c>
      <c r="AI18" s="62">
        <f t="shared" si="9"/>
        <v>7</v>
      </c>
    </row>
    <row r="19" spans="1:35">
      <c r="A19" s="116">
        <v>18</v>
      </c>
      <c r="B19" s="121" t="s">
        <v>106</v>
      </c>
      <c r="C19" s="121" t="s">
        <v>122</v>
      </c>
      <c r="D19" s="121" t="s">
        <v>131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8"/>
      <c r="O19" s="118"/>
      <c r="P19" s="118"/>
      <c r="Q19" s="116">
        <f t="shared" si="0"/>
        <v>0</v>
      </c>
      <c r="R19" s="62">
        <f t="shared" si="1"/>
        <v>0</v>
      </c>
      <c r="S19" s="119">
        <v>77.56</v>
      </c>
      <c r="T19" s="120">
        <f t="shared" si="2"/>
        <v>77.56</v>
      </c>
      <c r="U19" s="62">
        <f t="shared" si="3"/>
        <v>1</v>
      </c>
      <c r="V19" s="62">
        <f t="shared" si="4"/>
        <v>1</v>
      </c>
      <c r="W19" s="62"/>
      <c r="X19" s="62"/>
      <c r="Y19" s="62"/>
      <c r="Z19" s="62"/>
      <c r="AA19" s="118"/>
      <c r="AB19" s="118"/>
      <c r="AC19" s="118"/>
      <c r="AD19" s="62" t="str">
        <f t="shared" si="5"/>
        <v/>
      </c>
      <c r="AE19" s="62">
        <f t="shared" si="6"/>
        <v>0</v>
      </c>
      <c r="AF19" s="123"/>
      <c r="AG19" s="63" t="str">
        <f t="shared" si="7"/>
        <v/>
      </c>
      <c r="AH19" s="62" t="e">
        <f t="shared" si="8"/>
        <v>#VALUE!</v>
      </c>
      <c r="AI19" s="62" t="e">
        <f t="shared" si="9"/>
        <v>#VALUE!</v>
      </c>
    </row>
    <row r="20" spans="1:35">
      <c r="A20" s="116">
        <v>19</v>
      </c>
      <c r="B20" s="121" t="s">
        <v>79</v>
      </c>
      <c r="C20" s="121" t="s">
        <v>95</v>
      </c>
      <c r="D20" s="121" t="s">
        <v>39</v>
      </c>
      <c r="E20" s="116"/>
      <c r="F20" s="116"/>
      <c r="G20" s="116"/>
      <c r="H20" s="116"/>
      <c r="I20" s="116"/>
      <c r="J20" s="116">
        <v>4</v>
      </c>
      <c r="K20" s="116"/>
      <c r="L20" s="116"/>
      <c r="M20" s="116"/>
      <c r="N20" s="118"/>
      <c r="O20" s="118"/>
      <c r="P20" s="118"/>
      <c r="Q20" s="116">
        <f t="shared" si="0"/>
        <v>4</v>
      </c>
      <c r="R20" s="62">
        <f t="shared" si="1"/>
        <v>0</v>
      </c>
      <c r="S20" s="119">
        <v>71.180000000000007</v>
      </c>
      <c r="T20" s="120">
        <f t="shared" si="2"/>
        <v>71.180000000000007</v>
      </c>
      <c r="U20" s="62" t="str">
        <f t="shared" si="3"/>
        <v/>
      </c>
      <c r="V20" s="62">
        <f t="shared" si="4"/>
        <v>4</v>
      </c>
      <c r="W20" s="116"/>
      <c r="X20" s="116"/>
      <c r="Y20" s="116"/>
      <c r="Z20" s="116"/>
      <c r="AA20" s="118"/>
      <c r="AB20" s="118"/>
      <c r="AC20" s="118"/>
      <c r="AD20" s="62" t="str">
        <f t="shared" si="5"/>
        <v/>
      </c>
      <c r="AE20" s="62">
        <f t="shared" si="6"/>
        <v>0</v>
      </c>
      <c r="AF20" s="119"/>
      <c r="AG20" s="63" t="str">
        <f t="shared" si="7"/>
        <v/>
      </c>
      <c r="AH20" s="62" t="e">
        <f t="shared" si="8"/>
        <v>#VALUE!</v>
      </c>
      <c r="AI20" s="62" t="e">
        <f t="shared" si="9"/>
        <v>#VALUE!</v>
      </c>
    </row>
    <row r="21" spans="1:35">
      <c r="A21" s="116">
        <v>20</v>
      </c>
      <c r="B21" s="121" t="s">
        <v>178</v>
      </c>
      <c r="C21" s="121" t="s">
        <v>176</v>
      </c>
      <c r="D21" s="121" t="s">
        <v>38</v>
      </c>
      <c r="E21" s="116"/>
      <c r="F21" s="116"/>
      <c r="G21" s="116"/>
      <c r="H21" s="116"/>
      <c r="I21" s="116"/>
      <c r="J21" s="116">
        <v>4</v>
      </c>
      <c r="K21" s="116"/>
      <c r="L21" s="116"/>
      <c r="M21" s="116"/>
      <c r="N21" s="118"/>
      <c r="O21" s="118"/>
      <c r="P21" s="118"/>
      <c r="Q21" s="116">
        <f t="shared" si="0"/>
        <v>4</v>
      </c>
      <c r="R21" s="62">
        <f t="shared" si="1"/>
        <v>0</v>
      </c>
      <c r="S21" s="119">
        <v>71.849999999999994</v>
      </c>
      <c r="T21" s="120">
        <f t="shared" si="2"/>
        <v>71.849999999999994</v>
      </c>
      <c r="U21" s="62" t="str">
        <f t="shared" si="3"/>
        <v/>
      </c>
      <c r="V21" s="62">
        <f t="shared" si="4"/>
        <v>4</v>
      </c>
      <c r="W21" s="116"/>
      <c r="X21" s="116"/>
      <c r="Y21" s="116"/>
      <c r="Z21" s="116"/>
      <c r="AA21" s="118"/>
      <c r="AB21" s="118"/>
      <c r="AC21" s="118"/>
      <c r="AD21" s="62" t="str">
        <f t="shared" si="5"/>
        <v/>
      </c>
      <c r="AE21" s="62">
        <f t="shared" si="6"/>
        <v>0</v>
      </c>
      <c r="AF21" s="119"/>
      <c r="AG21" s="63" t="str">
        <f t="shared" si="7"/>
        <v/>
      </c>
      <c r="AH21" s="62" t="e">
        <f t="shared" si="8"/>
        <v>#VALUE!</v>
      </c>
      <c r="AI21" s="62" t="e">
        <f t="shared" si="9"/>
        <v>#VALUE!</v>
      </c>
    </row>
    <row r="22" spans="1:35">
      <c r="A22" s="116">
        <v>21</v>
      </c>
      <c r="B22" s="121" t="s">
        <v>84</v>
      </c>
      <c r="C22" s="121" t="s">
        <v>128</v>
      </c>
      <c r="D22" s="121" t="s">
        <v>64</v>
      </c>
      <c r="E22" s="116"/>
      <c r="F22" s="116"/>
      <c r="G22" s="116"/>
      <c r="H22" s="116"/>
      <c r="I22" s="116"/>
      <c r="J22" s="116"/>
      <c r="K22" s="116"/>
      <c r="L22" s="116">
        <v>4</v>
      </c>
      <c r="M22" s="116"/>
      <c r="N22" s="118"/>
      <c r="O22" s="118"/>
      <c r="P22" s="118"/>
      <c r="Q22" s="116">
        <f t="shared" si="0"/>
        <v>4</v>
      </c>
      <c r="R22" s="62">
        <f t="shared" si="1"/>
        <v>0</v>
      </c>
      <c r="S22" s="119">
        <v>73.790000000000006</v>
      </c>
      <c r="T22" s="120">
        <f t="shared" si="2"/>
        <v>73.790000000000006</v>
      </c>
      <c r="U22" s="62" t="str">
        <f t="shared" si="3"/>
        <v/>
      </c>
      <c r="V22" s="62">
        <f t="shared" si="4"/>
        <v>4</v>
      </c>
      <c r="W22" s="62"/>
      <c r="X22" s="62"/>
      <c r="Y22" s="62"/>
      <c r="Z22" s="62"/>
      <c r="AA22" s="118"/>
      <c r="AB22" s="118"/>
      <c r="AC22" s="118"/>
      <c r="AD22" s="62" t="str">
        <f t="shared" si="5"/>
        <v/>
      </c>
      <c r="AE22" s="62">
        <f t="shared" si="6"/>
        <v>0</v>
      </c>
      <c r="AF22" s="123"/>
      <c r="AG22" s="63" t="str">
        <f t="shared" si="7"/>
        <v/>
      </c>
      <c r="AH22" s="62" t="e">
        <f t="shared" si="8"/>
        <v>#VALUE!</v>
      </c>
      <c r="AI22" s="62" t="e">
        <f t="shared" si="9"/>
        <v>#VALUE!</v>
      </c>
    </row>
    <row r="23" spans="1:35">
      <c r="A23" s="116">
        <v>22</v>
      </c>
      <c r="B23" s="117" t="s">
        <v>175</v>
      </c>
      <c r="C23" s="117" t="s">
        <v>174</v>
      </c>
      <c r="D23" s="117" t="s">
        <v>38</v>
      </c>
      <c r="E23" s="116"/>
      <c r="F23" s="116"/>
      <c r="G23" s="116"/>
      <c r="H23" s="116"/>
      <c r="I23" s="116"/>
      <c r="J23" s="116"/>
      <c r="K23" s="116"/>
      <c r="L23" s="116">
        <v>4</v>
      </c>
      <c r="M23" s="116"/>
      <c r="N23" s="118" t="s">
        <v>181</v>
      </c>
      <c r="O23" s="118"/>
      <c r="P23" s="118"/>
      <c r="Q23" s="116">
        <f t="shared" si="0"/>
        <v>4</v>
      </c>
      <c r="R23" s="62">
        <f t="shared" si="1"/>
        <v>0</v>
      </c>
      <c r="S23" s="119">
        <v>75.13</v>
      </c>
      <c r="T23" s="120">
        <f t="shared" si="2"/>
        <v>75.13</v>
      </c>
      <c r="U23" s="62" t="str">
        <f t="shared" si="3"/>
        <v/>
      </c>
      <c r="V23" s="62">
        <f t="shared" si="4"/>
        <v>4</v>
      </c>
      <c r="W23" s="116"/>
      <c r="X23" s="116"/>
      <c r="Y23" s="116"/>
      <c r="Z23" s="116"/>
      <c r="AA23" s="118"/>
      <c r="AB23" s="118"/>
      <c r="AC23" s="118"/>
      <c r="AD23" s="62" t="str">
        <f t="shared" si="5"/>
        <v/>
      </c>
      <c r="AE23" s="62">
        <f t="shared" si="6"/>
        <v>0</v>
      </c>
      <c r="AF23" s="119"/>
      <c r="AG23" s="63" t="str">
        <f t="shared" si="7"/>
        <v/>
      </c>
      <c r="AH23" s="62" t="e">
        <f t="shared" si="8"/>
        <v>#VALUE!</v>
      </c>
      <c r="AI23" s="62" t="e">
        <f t="shared" si="9"/>
        <v>#VALUE!</v>
      </c>
    </row>
    <row r="24" spans="1:35">
      <c r="A24" s="116">
        <v>23</v>
      </c>
      <c r="B24" s="121" t="s">
        <v>107</v>
      </c>
      <c r="C24" s="121" t="s">
        <v>121</v>
      </c>
      <c r="D24" s="121" t="s">
        <v>67</v>
      </c>
      <c r="E24" s="116"/>
      <c r="F24" s="116"/>
      <c r="G24" s="116"/>
      <c r="H24" s="116"/>
      <c r="I24" s="116">
        <v>4</v>
      </c>
      <c r="J24" s="116"/>
      <c r="K24" s="116"/>
      <c r="L24" s="116"/>
      <c r="M24" s="116"/>
      <c r="N24" s="118" t="s">
        <v>181</v>
      </c>
      <c r="O24" s="118"/>
      <c r="P24" s="118"/>
      <c r="Q24" s="116">
        <f t="shared" si="0"/>
        <v>4</v>
      </c>
      <c r="R24" s="62">
        <f t="shared" si="1"/>
        <v>0</v>
      </c>
      <c r="S24" s="119">
        <v>84.44</v>
      </c>
      <c r="T24" s="120">
        <f t="shared" si="2"/>
        <v>84.44</v>
      </c>
      <c r="U24" s="62">
        <f t="shared" si="3"/>
        <v>3</v>
      </c>
      <c r="V24" s="62">
        <f t="shared" si="4"/>
        <v>7</v>
      </c>
      <c r="W24" s="62"/>
      <c r="X24" s="62"/>
      <c r="Y24" s="62"/>
      <c r="Z24" s="62"/>
      <c r="AA24" s="118"/>
      <c r="AB24" s="118"/>
      <c r="AC24" s="118"/>
      <c r="AD24" s="62" t="str">
        <f t="shared" si="5"/>
        <v/>
      </c>
      <c r="AE24" s="62">
        <f t="shared" si="6"/>
        <v>0</v>
      </c>
      <c r="AF24" s="122"/>
      <c r="AG24" s="63" t="str">
        <f t="shared" si="7"/>
        <v/>
      </c>
      <c r="AH24" s="62" t="e">
        <f t="shared" si="8"/>
        <v>#VALUE!</v>
      </c>
      <c r="AI24" s="62" t="e">
        <f t="shared" si="9"/>
        <v>#VALUE!</v>
      </c>
    </row>
    <row r="25" spans="1:35">
      <c r="A25" s="116">
        <v>24</v>
      </c>
      <c r="B25" s="121" t="s">
        <v>120</v>
      </c>
      <c r="C25" s="121" t="s">
        <v>27</v>
      </c>
      <c r="D25" s="121" t="s">
        <v>34</v>
      </c>
      <c r="E25" s="116"/>
      <c r="F25" s="116"/>
      <c r="G25" s="116">
        <v>4</v>
      </c>
      <c r="H25" s="116"/>
      <c r="I25" s="116"/>
      <c r="J25" s="116"/>
      <c r="K25" s="116"/>
      <c r="L25" s="116"/>
      <c r="M25" s="116"/>
      <c r="N25" s="118" t="s">
        <v>181</v>
      </c>
      <c r="O25" s="118"/>
      <c r="P25" s="118"/>
      <c r="Q25" s="116">
        <f t="shared" si="0"/>
        <v>4</v>
      </c>
      <c r="R25" s="62">
        <f t="shared" si="1"/>
        <v>0</v>
      </c>
      <c r="S25" s="119">
        <v>93.88</v>
      </c>
      <c r="T25" s="120">
        <f t="shared" si="2"/>
        <v>93.88</v>
      </c>
      <c r="U25" s="62">
        <f t="shared" si="3"/>
        <v>5</v>
      </c>
      <c r="V25" s="62">
        <f t="shared" si="4"/>
        <v>9</v>
      </c>
      <c r="W25" s="116"/>
      <c r="X25" s="116"/>
      <c r="Y25" s="116"/>
      <c r="Z25" s="116"/>
      <c r="AA25" s="118"/>
      <c r="AB25" s="118"/>
      <c r="AC25" s="118"/>
      <c r="AD25" s="62" t="str">
        <f t="shared" si="5"/>
        <v/>
      </c>
      <c r="AE25" s="62">
        <f t="shared" si="6"/>
        <v>0</v>
      </c>
      <c r="AF25" s="119"/>
      <c r="AG25" s="63" t="str">
        <f t="shared" si="7"/>
        <v/>
      </c>
      <c r="AH25" s="62" t="e">
        <f t="shared" si="8"/>
        <v>#VALUE!</v>
      </c>
      <c r="AI25" s="62" t="e">
        <f t="shared" si="9"/>
        <v>#VALUE!</v>
      </c>
    </row>
    <row r="26" spans="1:35">
      <c r="A26" s="116">
        <v>25</v>
      </c>
      <c r="B26" s="121" t="s">
        <v>80</v>
      </c>
      <c r="C26" s="121" t="s">
        <v>56</v>
      </c>
      <c r="D26" s="121" t="s">
        <v>34</v>
      </c>
      <c r="E26" s="116"/>
      <c r="F26" s="116"/>
      <c r="G26" s="116"/>
      <c r="H26" s="116">
        <v>4</v>
      </c>
      <c r="I26" s="116"/>
      <c r="J26" s="116"/>
      <c r="K26" s="116"/>
      <c r="L26" s="116"/>
      <c r="M26" s="116"/>
      <c r="N26" s="118" t="s">
        <v>181</v>
      </c>
      <c r="O26" s="118"/>
      <c r="P26" s="118"/>
      <c r="Q26" s="116">
        <f t="shared" si="0"/>
        <v>4</v>
      </c>
      <c r="R26" s="62">
        <f t="shared" si="1"/>
        <v>0</v>
      </c>
      <c r="S26" s="119">
        <v>98.53</v>
      </c>
      <c r="T26" s="120">
        <f t="shared" si="2"/>
        <v>98.53</v>
      </c>
      <c r="U26" s="62">
        <f t="shared" si="3"/>
        <v>6</v>
      </c>
      <c r="V26" s="62">
        <f t="shared" si="4"/>
        <v>10</v>
      </c>
      <c r="W26" s="116"/>
      <c r="X26" s="116"/>
      <c r="Y26" s="116"/>
      <c r="Z26" s="116"/>
      <c r="AA26" s="118"/>
      <c r="AB26" s="118"/>
      <c r="AC26" s="118"/>
      <c r="AD26" s="62" t="str">
        <f t="shared" si="5"/>
        <v/>
      </c>
      <c r="AE26" s="62">
        <f t="shared" si="6"/>
        <v>0</v>
      </c>
      <c r="AF26" s="119"/>
      <c r="AG26" s="63" t="str">
        <f t="shared" si="7"/>
        <v/>
      </c>
      <c r="AH26" s="62" t="e">
        <f t="shared" si="8"/>
        <v>#VALUE!</v>
      </c>
      <c r="AI26" s="62" t="e">
        <f t="shared" si="9"/>
        <v>#VALUE!</v>
      </c>
    </row>
    <row r="27" spans="1:35">
      <c r="A27" s="116">
        <v>26</v>
      </c>
      <c r="B27" s="121" t="s">
        <v>164</v>
      </c>
      <c r="C27" s="121" t="s">
        <v>60</v>
      </c>
      <c r="D27" s="121" t="s">
        <v>65</v>
      </c>
      <c r="E27" s="116"/>
      <c r="F27" s="116">
        <v>4</v>
      </c>
      <c r="G27" s="116">
        <v>4</v>
      </c>
      <c r="H27" s="116"/>
      <c r="I27" s="116"/>
      <c r="J27" s="116"/>
      <c r="K27" s="116"/>
      <c r="L27" s="116"/>
      <c r="M27" s="116"/>
      <c r="N27" s="118" t="s">
        <v>181</v>
      </c>
      <c r="O27" s="118"/>
      <c r="P27" s="118"/>
      <c r="Q27" s="116">
        <f t="shared" si="0"/>
        <v>8</v>
      </c>
      <c r="R27" s="62">
        <f t="shared" si="1"/>
        <v>0</v>
      </c>
      <c r="S27" s="119">
        <v>92.94</v>
      </c>
      <c r="T27" s="120">
        <f t="shared" si="2"/>
        <v>92.94</v>
      </c>
      <c r="U27" s="62">
        <f t="shared" si="3"/>
        <v>5</v>
      </c>
      <c r="V27" s="62">
        <f t="shared" si="4"/>
        <v>13</v>
      </c>
      <c r="W27" s="62"/>
      <c r="X27" s="62"/>
      <c r="Y27" s="62"/>
      <c r="Z27" s="62"/>
      <c r="AA27" s="118"/>
      <c r="AB27" s="118"/>
      <c r="AC27" s="118"/>
      <c r="AD27" s="62" t="str">
        <f t="shared" si="5"/>
        <v/>
      </c>
      <c r="AE27" s="62">
        <f t="shared" si="6"/>
        <v>0</v>
      </c>
      <c r="AF27" s="122"/>
      <c r="AG27" s="63" t="str">
        <f t="shared" si="7"/>
        <v/>
      </c>
      <c r="AH27" s="62" t="e">
        <f t="shared" si="8"/>
        <v>#VALUE!</v>
      </c>
      <c r="AI27" s="62" t="e">
        <f t="shared" si="9"/>
        <v>#VALUE!</v>
      </c>
    </row>
    <row r="28" spans="1:35">
      <c r="A28" s="116">
        <v>27</v>
      </c>
      <c r="B28" s="117" t="s">
        <v>134</v>
      </c>
      <c r="C28" s="117" t="s">
        <v>140</v>
      </c>
      <c r="D28" s="117" t="s">
        <v>38</v>
      </c>
      <c r="E28" s="116"/>
      <c r="F28" s="116"/>
      <c r="G28" s="116"/>
      <c r="H28" s="116">
        <v>4</v>
      </c>
      <c r="I28" s="116"/>
      <c r="J28" s="116"/>
      <c r="K28" s="116"/>
      <c r="L28" s="116">
        <v>8</v>
      </c>
      <c r="M28" s="116"/>
      <c r="N28" s="118" t="s">
        <v>181</v>
      </c>
      <c r="O28" s="118" t="s">
        <v>181</v>
      </c>
      <c r="P28" s="118"/>
      <c r="Q28" s="116">
        <f t="shared" si="0"/>
        <v>12</v>
      </c>
      <c r="R28" s="62">
        <f t="shared" si="1"/>
        <v>0</v>
      </c>
      <c r="S28" s="119">
        <v>98.88</v>
      </c>
      <c r="T28" s="120">
        <f t="shared" si="2"/>
        <v>98.88</v>
      </c>
      <c r="U28" s="62">
        <f t="shared" si="3"/>
        <v>6</v>
      </c>
      <c r="V28" s="62">
        <f t="shared" si="4"/>
        <v>18</v>
      </c>
      <c r="W28" s="62"/>
      <c r="X28" s="62"/>
      <c r="Y28" s="62"/>
      <c r="Z28" s="62"/>
      <c r="AA28" s="118"/>
      <c r="AB28" s="118"/>
      <c r="AC28" s="118"/>
      <c r="AD28" s="62" t="str">
        <f t="shared" si="5"/>
        <v/>
      </c>
      <c r="AE28" s="62">
        <f t="shared" si="6"/>
        <v>0</v>
      </c>
      <c r="AF28" s="123"/>
      <c r="AG28" s="63" t="str">
        <f t="shared" si="7"/>
        <v/>
      </c>
      <c r="AH28" s="62" t="e">
        <f t="shared" si="8"/>
        <v>#VALUE!</v>
      </c>
      <c r="AI28" s="62" t="e">
        <f t="shared" si="9"/>
        <v>#VALUE!</v>
      </c>
    </row>
    <row r="29" spans="1:35">
      <c r="A29" s="116">
        <v>28</v>
      </c>
      <c r="B29" s="121" t="s">
        <v>82</v>
      </c>
      <c r="C29" s="121" t="s">
        <v>99</v>
      </c>
      <c r="D29" s="121" t="s">
        <v>132</v>
      </c>
      <c r="E29" s="116"/>
      <c r="F29" s="116">
        <v>4</v>
      </c>
      <c r="G29" s="116">
        <v>12</v>
      </c>
      <c r="H29" s="116"/>
      <c r="I29" s="116"/>
      <c r="J29" s="116"/>
      <c r="K29" s="116"/>
      <c r="L29" s="116"/>
      <c r="M29" s="116"/>
      <c r="N29" s="118" t="s">
        <v>181</v>
      </c>
      <c r="O29" s="118" t="s">
        <v>181</v>
      </c>
      <c r="P29" s="118"/>
      <c r="Q29" s="116">
        <f t="shared" si="0"/>
        <v>16</v>
      </c>
      <c r="R29" s="62">
        <f t="shared" si="1"/>
        <v>0</v>
      </c>
      <c r="S29" s="119">
        <v>95.56</v>
      </c>
      <c r="T29" s="120">
        <f t="shared" si="2"/>
        <v>95.56</v>
      </c>
      <c r="U29" s="62">
        <f t="shared" si="3"/>
        <v>5</v>
      </c>
      <c r="V29" s="62">
        <f t="shared" si="4"/>
        <v>21</v>
      </c>
      <c r="W29" s="62"/>
      <c r="X29" s="62"/>
      <c r="Y29" s="62"/>
      <c r="Z29" s="62"/>
      <c r="AA29" s="118"/>
      <c r="AB29" s="118"/>
      <c r="AC29" s="118"/>
      <c r="AD29" s="62" t="str">
        <f t="shared" si="5"/>
        <v/>
      </c>
      <c r="AE29" s="62">
        <f t="shared" si="6"/>
        <v>0</v>
      </c>
      <c r="AF29" s="123"/>
      <c r="AG29" s="63" t="str">
        <f t="shared" si="7"/>
        <v/>
      </c>
      <c r="AH29" s="62" t="e">
        <f t="shared" si="8"/>
        <v>#VALUE!</v>
      </c>
      <c r="AI29" s="62" t="e">
        <f t="shared" si="9"/>
        <v>#VALUE!</v>
      </c>
    </row>
    <row r="30" spans="1:35">
      <c r="A30" s="116">
        <v>29</v>
      </c>
      <c r="B30" s="121" t="s">
        <v>75</v>
      </c>
      <c r="C30" s="121" t="s">
        <v>63</v>
      </c>
      <c r="D30" s="121" t="s">
        <v>39</v>
      </c>
      <c r="E30" s="124">
        <v>4</v>
      </c>
      <c r="F30" s="124"/>
      <c r="G30" s="124"/>
      <c r="H30" s="124"/>
      <c r="I30" s="124"/>
      <c r="J30" s="124"/>
      <c r="K30" s="124"/>
      <c r="L30" s="124"/>
      <c r="M30" s="124"/>
      <c r="N30" s="118"/>
      <c r="O30" s="118"/>
      <c r="P30" s="118"/>
      <c r="Q30" s="116">
        <f t="shared" si="0"/>
        <v>4</v>
      </c>
      <c r="R30" s="62">
        <f t="shared" si="1"/>
        <v>0</v>
      </c>
      <c r="S30" s="119" t="s">
        <v>184</v>
      </c>
      <c r="T30" s="120">
        <f t="shared" si="2"/>
        <v>0</v>
      </c>
      <c r="U30" s="62" t="str">
        <f t="shared" si="3"/>
        <v/>
      </c>
      <c r="V30" s="62" t="str">
        <f t="shared" si="4"/>
        <v>eliminacja</v>
      </c>
      <c r="W30" s="124"/>
      <c r="X30" s="124"/>
      <c r="Y30" s="124"/>
      <c r="Z30" s="124"/>
      <c r="AA30" s="118"/>
      <c r="AB30" s="118"/>
      <c r="AC30" s="118"/>
      <c r="AD30" s="62" t="str">
        <f t="shared" si="5"/>
        <v/>
      </c>
      <c r="AE30" s="62">
        <f t="shared" si="6"/>
        <v>0</v>
      </c>
      <c r="AF30" s="119"/>
      <c r="AG30" s="63" t="str">
        <f t="shared" si="7"/>
        <v/>
      </c>
      <c r="AH30" s="62" t="e">
        <f t="shared" si="8"/>
        <v>#VALUE!</v>
      </c>
      <c r="AI30" s="62" t="e">
        <f t="shared" si="9"/>
        <v>#VALUE!</v>
      </c>
    </row>
    <row r="31" spans="1:35">
      <c r="A31" s="116">
        <v>30</v>
      </c>
      <c r="B31" s="121" t="s">
        <v>114</v>
      </c>
      <c r="C31" s="121" t="s">
        <v>99</v>
      </c>
      <c r="D31" s="121" t="s">
        <v>132</v>
      </c>
      <c r="E31" s="116"/>
      <c r="F31" s="116"/>
      <c r="G31" s="116">
        <v>12</v>
      </c>
      <c r="H31" s="116"/>
      <c r="I31" s="116"/>
      <c r="J31" s="116"/>
      <c r="K31" s="116"/>
      <c r="L31" s="116"/>
      <c r="M31" s="116"/>
      <c r="N31" s="118" t="s">
        <v>181</v>
      </c>
      <c r="O31" s="118" t="s">
        <v>181</v>
      </c>
      <c r="P31" s="118"/>
      <c r="Q31" s="116">
        <f t="shared" si="0"/>
        <v>12</v>
      </c>
      <c r="R31" s="62">
        <f t="shared" si="1"/>
        <v>0</v>
      </c>
      <c r="S31" s="119" t="s">
        <v>184</v>
      </c>
      <c r="T31" s="120">
        <f t="shared" si="2"/>
        <v>0</v>
      </c>
      <c r="U31" s="62" t="str">
        <f t="shared" si="3"/>
        <v/>
      </c>
      <c r="V31" s="62" t="str">
        <f t="shared" si="4"/>
        <v>eliminacja</v>
      </c>
      <c r="W31" s="116"/>
      <c r="X31" s="116"/>
      <c r="Y31" s="116"/>
      <c r="Z31" s="116"/>
      <c r="AA31" s="118"/>
      <c r="AB31" s="118"/>
      <c r="AC31" s="118"/>
      <c r="AD31" s="62" t="str">
        <f t="shared" si="5"/>
        <v/>
      </c>
      <c r="AE31" s="62">
        <f t="shared" si="6"/>
        <v>0</v>
      </c>
      <c r="AF31" s="119"/>
      <c r="AG31" s="63" t="str">
        <f t="shared" si="7"/>
        <v/>
      </c>
      <c r="AH31" s="62" t="e">
        <f t="shared" si="8"/>
        <v>#VALUE!</v>
      </c>
      <c r="AI31" s="62" t="e">
        <f t="shared" si="9"/>
        <v>#VALUE!</v>
      </c>
    </row>
  </sheetData>
  <sheetProtection password="8907" sheet="1" objects="1" scenarios="1"/>
  <sortState ref="A2:AI31">
    <sortCondition ref="AI2:AI31"/>
    <sortCondition ref="AG2:AG31"/>
    <sortCondition ref="V2:V31"/>
    <sortCondition ref="T2:T31"/>
  </sortState>
  <mergeCells count="2">
    <mergeCell ref="N1:P1"/>
    <mergeCell ref="AA1:A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zoomScale="90" zoomScaleNormal="90" workbookViewId="0">
      <selection activeCell="T2" sqref="T2"/>
    </sheetView>
  </sheetViews>
  <sheetFormatPr defaultRowHeight="15"/>
  <cols>
    <col min="1" max="1" width="3.28515625" style="45" bestFit="1" customWidth="1"/>
    <col min="2" max="2" width="19.28515625" style="45" bestFit="1" customWidth="1"/>
    <col min="3" max="3" width="30.42578125" style="45" bestFit="1" customWidth="1"/>
    <col min="4" max="4" width="25" style="45" bestFit="1" customWidth="1"/>
    <col min="5" max="7" width="2" style="45" bestFit="1" customWidth="1"/>
    <col min="8" max="9" width="3.28515625" style="45" bestFit="1" customWidth="1"/>
    <col min="10" max="10" width="3.140625" style="45" bestFit="1" customWidth="1"/>
    <col min="11" max="14" width="2" style="45" bestFit="1" customWidth="1"/>
    <col min="15" max="15" width="3" style="45" bestFit="1" customWidth="1"/>
    <col min="16" max="18" width="4.28515625" style="45" customWidth="1"/>
    <col min="19" max="16384" width="9.140625" style="45"/>
  </cols>
  <sheetData>
    <row r="1" spans="1:27" ht="30.75" thickBot="1">
      <c r="A1" s="88" t="s">
        <v>13</v>
      </c>
      <c r="B1" s="88" t="s">
        <v>0</v>
      </c>
      <c r="C1" s="89" t="s">
        <v>1</v>
      </c>
      <c r="D1" s="89" t="s">
        <v>2</v>
      </c>
      <c r="E1" s="89">
        <v>1</v>
      </c>
      <c r="F1" s="89">
        <v>2</v>
      </c>
      <c r="G1" s="89">
        <v>3</v>
      </c>
      <c r="H1" s="89">
        <v>4</v>
      </c>
      <c r="I1" s="89">
        <v>5</v>
      </c>
      <c r="J1" s="89">
        <v>6</v>
      </c>
      <c r="K1" s="89" t="s">
        <v>193</v>
      </c>
      <c r="L1" s="89" t="s">
        <v>194</v>
      </c>
      <c r="M1" s="89">
        <v>8</v>
      </c>
      <c r="N1" s="89">
        <v>9</v>
      </c>
      <c r="O1" s="89">
        <v>10</v>
      </c>
      <c r="P1" s="90" t="s">
        <v>7</v>
      </c>
      <c r="Q1" s="91"/>
      <c r="R1" s="92"/>
      <c r="S1" s="89" t="s">
        <v>3</v>
      </c>
      <c r="T1" s="93" t="s">
        <v>8</v>
      </c>
      <c r="U1" s="89" t="s">
        <v>4</v>
      </c>
      <c r="V1" s="93" t="s">
        <v>9</v>
      </c>
      <c r="W1" s="93" t="s">
        <v>16</v>
      </c>
      <c r="X1" s="111" t="s">
        <v>3</v>
      </c>
      <c r="Y1" s="46" t="s">
        <v>10</v>
      </c>
      <c r="Z1" s="46" t="s">
        <v>11</v>
      </c>
      <c r="AA1" s="46" t="s">
        <v>12</v>
      </c>
    </row>
    <row r="2" spans="1:27">
      <c r="A2" s="96">
        <v>1</v>
      </c>
      <c r="B2" s="49" t="s">
        <v>135</v>
      </c>
      <c r="C2" s="49" t="s">
        <v>141</v>
      </c>
      <c r="D2" s="49" t="s">
        <v>101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8"/>
      <c r="Q2" s="98"/>
      <c r="R2" s="98"/>
      <c r="S2" s="96">
        <f t="shared" ref="S2:S19" si="0">SUM(E2:O2)</f>
        <v>0</v>
      </c>
      <c r="T2" s="102">
        <f t="shared" ref="T2:T19" si="1">SUM((IF(P2="r",6,0)),IF(Q2="r",6,0))</f>
        <v>0</v>
      </c>
      <c r="U2" s="125">
        <v>90.22</v>
      </c>
      <c r="V2" s="103">
        <f t="shared" ref="V2:V19" si="2">SUM(T2:U2)</f>
        <v>90.22</v>
      </c>
      <c r="W2" s="102" t="str">
        <f t="shared" ref="W2:W19" si="3">IF(V2&gt;$AA$2,CEILING((V2-$AA$2)*0.25,1),"")</f>
        <v/>
      </c>
      <c r="X2" s="102">
        <f t="shared" ref="X2:X19" si="4">IF(U2="eliminacja","eliminacja",SUM(S2,W2))</f>
        <v>0</v>
      </c>
      <c r="Y2" s="46">
        <v>350</v>
      </c>
      <c r="Z2" s="46">
        <v>540</v>
      </c>
      <c r="AA2" s="46">
        <f>CEILING((60/$Y$2)*$Z$2,1)</f>
        <v>93</v>
      </c>
    </row>
    <row r="3" spans="1:27">
      <c r="A3" s="96">
        <v>2</v>
      </c>
      <c r="B3" s="49" t="s">
        <v>117</v>
      </c>
      <c r="C3" s="49" t="s">
        <v>129</v>
      </c>
      <c r="D3" s="49" t="s">
        <v>133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51"/>
      <c r="Q3" s="51"/>
      <c r="R3" s="51"/>
      <c r="S3" s="96">
        <f t="shared" si="0"/>
        <v>0</v>
      </c>
      <c r="T3" s="102">
        <f t="shared" si="1"/>
        <v>0</v>
      </c>
      <c r="U3" s="53">
        <v>92.15</v>
      </c>
      <c r="V3" s="103">
        <f t="shared" si="2"/>
        <v>92.15</v>
      </c>
      <c r="W3" s="102" t="str">
        <f t="shared" si="3"/>
        <v/>
      </c>
      <c r="X3" s="102">
        <f t="shared" si="4"/>
        <v>0</v>
      </c>
    </row>
    <row r="4" spans="1:27">
      <c r="A4" s="96">
        <v>3</v>
      </c>
      <c r="B4" s="49" t="s">
        <v>115</v>
      </c>
      <c r="C4" s="49" t="s">
        <v>122</v>
      </c>
      <c r="D4" s="49" t="s">
        <v>131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51"/>
      <c r="Q4" s="51"/>
      <c r="R4" s="51"/>
      <c r="S4" s="96">
        <f t="shared" si="0"/>
        <v>0</v>
      </c>
      <c r="T4" s="102">
        <f t="shared" si="1"/>
        <v>0</v>
      </c>
      <c r="U4" s="55">
        <v>97.27</v>
      </c>
      <c r="V4" s="103">
        <f t="shared" si="2"/>
        <v>97.27</v>
      </c>
      <c r="W4" s="102">
        <f t="shared" si="3"/>
        <v>2</v>
      </c>
      <c r="X4" s="102">
        <f t="shared" si="4"/>
        <v>2</v>
      </c>
    </row>
    <row r="5" spans="1:27">
      <c r="A5" s="96">
        <v>4</v>
      </c>
      <c r="B5" s="58" t="s">
        <v>118</v>
      </c>
      <c r="C5" s="58" t="s">
        <v>130</v>
      </c>
      <c r="D5" s="58" t="s">
        <v>33</v>
      </c>
      <c r="E5" s="48"/>
      <c r="F5" s="48"/>
      <c r="G5" s="48"/>
      <c r="H5" s="48"/>
      <c r="I5" s="48">
        <v>4</v>
      </c>
      <c r="J5" s="48"/>
      <c r="K5" s="48"/>
      <c r="L5" s="48"/>
      <c r="M5" s="48"/>
      <c r="N5" s="48"/>
      <c r="O5" s="48"/>
      <c r="P5" s="51"/>
      <c r="Q5" s="51"/>
      <c r="R5" s="51"/>
      <c r="S5" s="96">
        <f t="shared" si="0"/>
        <v>4</v>
      </c>
      <c r="T5" s="102">
        <f t="shared" si="1"/>
        <v>0</v>
      </c>
      <c r="U5" s="53">
        <v>71.56</v>
      </c>
      <c r="V5" s="103">
        <f t="shared" si="2"/>
        <v>71.56</v>
      </c>
      <c r="W5" s="102" t="str">
        <f t="shared" si="3"/>
        <v/>
      </c>
      <c r="X5" s="102">
        <f t="shared" si="4"/>
        <v>4</v>
      </c>
    </row>
    <row r="6" spans="1:27">
      <c r="A6" s="96">
        <v>5</v>
      </c>
      <c r="B6" s="49" t="s">
        <v>190</v>
      </c>
      <c r="C6" s="49" t="s">
        <v>191</v>
      </c>
      <c r="D6" s="49" t="s">
        <v>192</v>
      </c>
      <c r="E6" s="48"/>
      <c r="F6" s="48"/>
      <c r="G6" s="48"/>
      <c r="H6" s="48"/>
      <c r="I6" s="48"/>
      <c r="J6" s="48"/>
      <c r="K6" s="48"/>
      <c r="L6" s="48"/>
      <c r="M6" s="48">
        <v>4</v>
      </c>
      <c r="N6" s="48"/>
      <c r="O6" s="48"/>
      <c r="P6" s="51"/>
      <c r="Q6" s="51"/>
      <c r="R6" s="51"/>
      <c r="S6" s="96">
        <f t="shared" si="0"/>
        <v>4</v>
      </c>
      <c r="T6" s="102">
        <f t="shared" si="1"/>
        <v>0</v>
      </c>
      <c r="U6" s="53">
        <v>71.87</v>
      </c>
      <c r="V6" s="103">
        <f t="shared" si="2"/>
        <v>71.87</v>
      </c>
      <c r="W6" s="102" t="str">
        <f t="shared" si="3"/>
        <v/>
      </c>
      <c r="X6" s="102">
        <f t="shared" si="4"/>
        <v>4</v>
      </c>
    </row>
    <row r="7" spans="1:27">
      <c r="A7" s="96">
        <v>6</v>
      </c>
      <c r="B7" s="49" t="s">
        <v>119</v>
      </c>
      <c r="C7" s="49" t="s">
        <v>97</v>
      </c>
      <c r="D7" s="49" t="s">
        <v>34</v>
      </c>
      <c r="E7" s="48"/>
      <c r="F7" s="48"/>
      <c r="G7" s="48">
        <v>4</v>
      </c>
      <c r="H7" s="48"/>
      <c r="I7" s="48"/>
      <c r="J7" s="48"/>
      <c r="K7" s="48"/>
      <c r="L7" s="48"/>
      <c r="M7" s="48"/>
      <c r="N7" s="48"/>
      <c r="O7" s="48"/>
      <c r="P7" s="51"/>
      <c r="Q7" s="51"/>
      <c r="R7" s="51"/>
      <c r="S7" s="96">
        <f t="shared" si="0"/>
        <v>4</v>
      </c>
      <c r="T7" s="102">
        <f t="shared" si="1"/>
        <v>0</v>
      </c>
      <c r="U7" s="55">
        <v>84</v>
      </c>
      <c r="V7" s="103">
        <f t="shared" si="2"/>
        <v>84</v>
      </c>
      <c r="W7" s="102" t="str">
        <f t="shared" si="3"/>
        <v/>
      </c>
      <c r="X7" s="102">
        <f t="shared" si="4"/>
        <v>4</v>
      </c>
    </row>
    <row r="8" spans="1:27">
      <c r="A8" s="96">
        <v>7</v>
      </c>
      <c r="B8" s="49" t="s">
        <v>137</v>
      </c>
      <c r="C8" s="49" t="s">
        <v>28</v>
      </c>
      <c r="D8" s="49" t="s">
        <v>65</v>
      </c>
      <c r="E8" s="48"/>
      <c r="F8" s="48"/>
      <c r="G8" s="48"/>
      <c r="H8" s="48"/>
      <c r="I8" s="48"/>
      <c r="J8" s="48"/>
      <c r="K8" s="48"/>
      <c r="L8" s="48"/>
      <c r="M8" s="48"/>
      <c r="N8" s="48">
        <v>4</v>
      </c>
      <c r="O8" s="48"/>
      <c r="P8" s="51"/>
      <c r="Q8" s="51"/>
      <c r="R8" s="51"/>
      <c r="S8" s="96">
        <f t="shared" si="0"/>
        <v>4</v>
      </c>
      <c r="T8" s="102">
        <f t="shared" si="1"/>
        <v>0</v>
      </c>
      <c r="U8" s="55">
        <v>90.6</v>
      </c>
      <c r="V8" s="103">
        <f t="shared" si="2"/>
        <v>90.6</v>
      </c>
      <c r="W8" s="102" t="str">
        <f t="shared" si="3"/>
        <v/>
      </c>
      <c r="X8" s="102">
        <f t="shared" si="4"/>
        <v>4</v>
      </c>
      <c r="Y8" s="65"/>
      <c r="Z8" s="65"/>
      <c r="AA8" s="65"/>
    </row>
    <row r="9" spans="1:27">
      <c r="A9" s="96">
        <v>8</v>
      </c>
      <c r="B9" s="49" t="s">
        <v>170</v>
      </c>
      <c r="C9" s="49" t="s">
        <v>172</v>
      </c>
      <c r="D9" s="49" t="s">
        <v>38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>
        <v>4</v>
      </c>
      <c r="P9" s="51" t="s">
        <v>181</v>
      </c>
      <c r="Q9" s="51"/>
      <c r="R9" s="51"/>
      <c r="S9" s="96">
        <f t="shared" si="0"/>
        <v>4</v>
      </c>
      <c r="T9" s="102">
        <f t="shared" si="1"/>
        <v>0</v>
      </c>
      <c r="U9" s="53">
        <v>93.09</v>
      </c>
      <c r="V9" s="103">
        <f t="shared" si="2"/>
        <v>93.09</v>
      </c>
      <c r="W9" s="102">
        <f t="shared" si="3"/>
        <v>1</v>
      </c>
      <c r="X9" s="102">
        <f t="shared" si="4"/>
        <v>5</v>
      </c>
    </row>
    <row r="10" spans="1:27">
      <c r="A10" s="96">
        <v>9</v>
      </c>
      <c r="B10" s="49" t="s">
        <v>138</v>
      </c>
      <c r="C10" s="49" t="s">
        <v>97</v>
      </c>
      <c r="D10" s="49" t="s">
        <v>34</v>
      </c>
      <c r="E10" s="48"/>
      <c r="F10" s="48"/>
      <c r="G10" s="48"/>
      <c r="H10" s="48"/>
      <c r="I10" s="48"/>
      <c r="J10" s="48"/>
      <c r="K10" s="48">
        <v>4</v>
      </c>
      <c r="L10" s="48"/>
      <c r="M10" s="48"/>
      <c r="N10" s="48"/>
      <c r="O10" s="48"/>
      <c r="P10" s="51" t="s">
        <v>181</v>
      </c>
      <c r="Q10" s="51"/>
      <c r="R10" s="51"/>
      <c r="S10" s="96">
        <f t="shared" si="0"/>
        <v>4</v>
      </c>
      <c r="T10" s="102">
        <f t="shared" si="1"/>
        <v>0</v>
      </c>
      <c r="U10" s="53">
        <v>101.16</v>
      </c>
      <c r="V10" s="103">
        <f t="shared" si="2"/>
        <v>101.16</v>
      </c>
      <c r="W10" s="102">
        <f t="shared" si="3"/>
        <v>3</v>
      </c>
      <c r="X10" s="102">
        <f t="shared" si="4"/>
        <v>7</v>
      </c>
    </row>
    <row r="11" spans="1:27">
      <c r="A11" s="96">
        <v>10</v>
      </c>
      <c r="B11" s="49" t="s">
        <v>106</v>
      </c>
      <c r="C11" s="49" t="s">
        <v>122</v>
      </c>
      <c r="D11" s="49" t="s">
        <v>131</v>
      </c>
      <c r="E11" s="48"/>
      <c r="F11" s="48"/>
      <c r="G11" s="48"/>
      <c r="H11" s="48"/>
      <c r="I11" s="48"/>
      <c r="J11" s="48"/>
      <c r="K11" s="48">
        <v>4</v>
      </c>
      <c r="L11" s="48"/>
      <c r="M11" s="48"/>
      <c r="N11" s="48"/>
      <c r="O11" s="48"/>
      <c r="P11" s="51"/>
      <c r="Q11" s="51"/>
      <c r="R11" s="51"/>
      <c r="S11" s="96">
        <f t="shared" si="0"/>
        <v>4</v>
      </c>
      <c r="T11" s="102">
        <f t="shared" si="1"/>
        <v>0</v>
      </c>
      <c r="U11" s="53">
        <v>103.16</v>
      </c>
      <c r="V11" s="103">
        <f t="shared" si="2"/>
        <v>103.16</v>
      </c>
      <c r="W11" s="102">
        <f t="shared" si="3"/>
        <v>3</v>
      </c>
      <c r="X11" s="102">
        <f t="shared" si="4"/>
        <v>7</v>
      </c>
    </row>
    <row r="12" spans="1:27">
      <c r="A12" s="96">
        <v>11</v>
      </c>
      <c r="B12" s="58" t="s">
        <v>171</v>
      </c>
      <c r="C12" s="58" t="s">
        <v>60</v>
      </c>
      <c r="D12" s="58" t="s">
        <v>65</v>
      </c>
      <c r="E12" s="48"/>
      <c r="F12" s="48"/>
      <c r="G12" s="48"/>
      <c r="H12" s="48">
        <v>4</v>
      </c>
      <c r="I12" s="48"/>
      <c r="J12" s="48"/>
      <c r="K12" s="48"/>
      <c r="L12" s="48"/>
      <c r="M12" s="48"/>
      <c r="N12" s="48"/>
      <c r="O12" s="48"/>
      <c r="P12" s="51" t="s">
        <v>181</v>
      </c>
      <c r="Q12" s="51"/>
      <c r="R12" s="51"/>
      <c r="S12" s="96">
        <f t="shared" si="0"/>
        <v>4</v>
      </c>
      <c r="T12" s="102">
        <f t="shared" si="1"/>
        <v>0</v>
      </c>
      <c r="U12" s="53">
        <v>103.31</v>
      </c>
      <c r="V12" s="103">
        <f t="shared" si="2"/>
        <v>103.31</v>
      </c>
      <c r="W12" s="102">
        <f t="shared" si="3"/>
        <v>3</v>
      </c>
      <c r="X12" s="102">
        <f t="shared" si="4"/>
        <v>7</v>
      </c>
    </row>
    <row r="13" spans="1:27">
      <c r="A13" s="96">
        <v>12</v>
      </c>
      <c r="B13" s="49" t="s">
        <v>112</v>
      </c>
      <c r="C13" s="49" t="s">
        <v>126</v>
      </c>
      <c r="D13" s="49" t="s">
        <v>142</v>
      </c>
      <c r="E13" s="48"/>
      <c r="F13" s="48"/>
      <c r="G13" s="48"/>
      <c r="H13" s="48"/>
      <c r="I13" s="48">
        <v>4</v>
      </c>
      <c r="J13" s="48"/>
      <c r="K13" s="48">
        <v>4</v>
      </c>
      <c r="L13" s="48"/>
      <c r="M13" s="48"/>
      <c r="N13" s="48"/>
      <c r="O13" s="48"/>
      <c r="P13" s="51"/>
      <c r="Q13" s="51"/>
      <c r="R13" s="51"/>
      <c r="S13" s="96">
        <f t="shared" si="0"/>
        <v>8</v>
      </c>
      <c r="T13" s="102">
        <f t="shared" si="1"/>
        <v>0</v>
      </c>
      <c r="U13" s="53">
        <v>91.71</v>
      </c>
      <c r="V13" s="103">
        <f t="shared" si="2"/>
        <v>91.71</v>
      </c>
      <c r="W13" s="102" t="str">
        <f t="shared" si="3"/>
        <v/>
      </c>
      <c r="X13" s="102">
        <f t="shared" si="4"/>
        <v>8</v>
      </c>
    </row>
    <row r="14" spans="1:27">
      <c r="A14" s="96">
        <v>13</v>
      </c>
      <c r="B14" s="49" t="s">
        <v>113</v>
      </c>
      <c r="C14" s="49" t="s">
        <v>127</v>
      </c>
      <c r="D14" s="49" t="s">
        <v>39</v>
      </c>
      <c r="E14" s="48"/>
      <c r="F14" s="48">
        <v>4</v>
      </c>
      <c r="G14" s="48"/>
      <c r="H14" s="48"/>
      <c r="I14" s="48"/>
      <c r="J14" s="48"/>
      <c r="K14" s="48"/>
      <c r="L14" s="48"/>
      <c r="M14" s="48">
        <v>4</v>
      </c>
      <c r="N14" s="48"/>
      <c r="O14" s="48"/>
      <c r="P14" s="51"/>
      <c r="Q14" s="51"/>
      <c r="R14" s="51"/>
      <c r="S14" s="96">
        <f t="shared" si="0"/>
        <v>8</v>
      </c>
      <c r="T14" s="102">
        <f t="shared" si="1"/>
        <v>0</v>
      </c>
      <c r="U14" s="53">
        <v>96.53</v>
      </c>
      <c r="V14" s="103">
        <f t="shared" si="2"/>
        <v>96.53</v>
      </c>
      <c r="W14" s="102">
        <f t="shared" si="3"/>
        <v>1</v>
      </c>
      <c r="X14" s="102">
        <f t="shared" si="4"/>
        <v>9</v>
      </c>
    </row>
    <row r="15" spans="1:27">
      <c r="A15" s="96">
        <v>14</v>
      </c>
      <c r="B15" s="49" t="s">
        <v>79</v>
      </c>
      <c r="C15" s="49" t="s">
        <v>95</v>
      </c>
      <c r="D15" s="49" t="s">
        <v>39</v>
      </c>
      <c r="E15" s="48">
        <v>4</v>
      </c>
      <c r="F15" s="48"/>
      <c r="G15" s="48">
        <v>4</v>
      </c>
      <c r="H15" s="48"/>
      <c r="I15" s="48"/>
      <c r="J15" s="48"/>
      <c r="K15" s="48"/>
      <c r="L15" s="48"/>
      <c r="M15" s="48"/>
      <c r="N15" s="48"/>
      <c r="O15" s="48"/>
      <c r="P15" s="51"/>
      <c r="Q15" s="51"/>
      <c r="R15" s="51"/>
      <c r="S15" s="96">
        <f t="shared" si="0"/>
        <v>8</v>
      </c>
      <c r="T15" s="102">
        <f t="shared" si="1"/>
        <v>0</v>
      </c>
      <c r="U15" s="53">
        <v>108.6</v>
      </c>
      <c r="V15" s="103">
        <f t="shared" si="2"/>
        <v>108.6</v>
      </c>
      <c r="W15" s="102">
        <f t="shared" si="3"/>
        <v>4</v>
      </c>
      <c r="X15" s="102">
        <f t="shared" si="4"/>
        <v>12</v>
      </c>
    </row>
    <row r="16" spans="1:27">
      <c r="A16" s="96">
        <v>15</v>
      </c>
      <c r="B16" s="49" t="s">
        <v>81</v>
      </c>
      <c r="C16" s="49" t="s">
        <v>98</v>
      </c>
      <c r="D16" s="49" t="s">
        <v>103</v>
      </c>
      <c r="E16" s="48"/>
      <c r="F16" s="48">
        <v>4</v>
      </c>
      <c r="G16" s="48"/>
      <c r="H16" s="48">
        <v>4</v>
      </c>
      <c r="I16" s="48"/>
      <c r="J16" s="48"/>
      <c r="K16" s="48"/>
      <c r="L16" s="48"/>
      <c r="M16" s="48">
        <v>4</v>
      </c>
      <c r="N16" s="48"/>
      <c r="O16" s="48"/>
      <c r="P16" s="51"/>
      <c r="Q16" s="51"/>
      <c r="R16" s="51"/>
      <c r="S16" s="96">
        <f t="shared" si="0"/>
        <v>12</v>
      </c>
      <c r="T16" s="102">
        <f t="shared" si="1"/>
        <v>0</v>
      </c>
      <c r="U16" s="53">
        <v>103.97</v>
      </c>
      <c r="V16" s="103">
        <f t="shared" si="2"/>
        <v>103.97</v>
      </c>
      <c r="W16" s="102">
        <f t="shared" si="3"/>
        <v>3</v>
      </c>
      <c r="X16" s="102">
        <f t="shared" si="4"/>
        <v>15</v>
      </c>
    </row>
    <row r="17" spans="1:24">
      <c r="A17" s="96">
        <v>16</v>
      </c>
      <c r="B17" s="49" t="s">
        <v>120</v>
      </c>
      <c r="C17" s="49" t="s">
        <v>27</v>
      </c>
      <c r="D17" s="49" t="s">
        <v>34</v>
      </c>
      <c r="E17" s="48">
        <v>4</v>
      </c>
      <c r="F17" s="48"/>
      <c r="G17" s="48"/>
      <c r="H17" s="48"/>
      <c r="I17" s="48"/>
      <c r="J17" s="48"/>
      <c r="K17" s="48">
        <v>4</v>
      </c>
      <c r="L17" s="48"/>
      <c r="M17" s="48">
        <v>4</v>
      </c>
      <c r="N17" s="48">
        <v>4</v>
      </c>
      <c r="O17" s="48"/>
      <c r="P17" s="51"/>
      <c r="Q17" s="51"/>
      <c r="R17" s="51"/>
      <c r="S17" s="96">
        <f t="shared" si="0"/>
        <v>16</v>
      </c>
      <c r="T17" s="102">
        <f t="shared" si="1"/>
        <v>0</v>
      </c>
      <c r="U17" s="55">
        <v>93</v>
      </c>
      <c r="V17" s="103">
        <f t="shared" si="2"/>
        <v>93</v>
      </c>
      <c r="W17" s="102" t="str">
        <f t="shared" si="3"/>
        <v/>
      </c>
      <c r="X17" s="102">
        <f t="shared" si="4"/>
        <v>16</v>
      </c>
    </row>
    <row r="18" spans="1:24">
      <c r="A18" s="96">
        <v>17</v>
      </c>
      <c r="B18" s="58" t="s">
        <v>166</v>
      </c>
      <c r="C18" s="58" t="s">
        <v>169</v>
      </c>
      <c r="D18" s="58" t="s">
        <v>38</v>
      </c>
      <c r="E18" s="50"/>
      <c r="F18" s="50"/>
      <c r="G18" s="50"/>
      <c r="H18" s="50">
        <v>8</v>
      </c>
      <c r="I18" s="50"/>
      <c r="J18" s="50"/>
      <c r="K18" s="50"/>
      <c r="L18" s="50">
        <v>4</v>
      </c>
      <c r="M18" s="50"/>
      <c r="N18" s="50"/>
      <c r="O18" s="50"/>
      <c r="P18" s="51" t="s">
        <v>181</v>
      </c>
      <c r="Q18" s="51"/>
      <c r="R18" s="51"/>
      <c r="S18" s="96">
        <f t="shared" si="0"/>
        <v>12</v>
      </c>
      <c r="T18" s="102">
        <f t="shared" si="1"/>
        <v>0</v>
      </c>
      <c r="U18" s="53">
        <v>118.37</v>
      </c>
      <c r="V18" s="103">
        <f t="shared" si="2"/>
        <v>118.37</v>
      </c>
      <c r="W18" s="102">
        <f t="shared" si="3"/>
        <v>7</v>
      </c>
      <c r="X18" s="102">
        <f t="shared" si="4"/>
        <v>19</v>
      </c>
    </row>
    <row r="19" spans="1:24">
      <c r="A19" s="96">
        <v>18</v>
      </c>
      <c r="B19" s="58" t="s">
        <v>167</v>
      </c>
      <c r="C19" s="58" t="s">
        <v>60</v>
      </c>
      <c r="D19" s="58" t="s">
        <v>65</v>
      </c>
      <c r="E19" s="48"/>
      <c r="F19" s="48"/>
      <c r="G19" s="48"/>
      <c r="H19" s="48">
        <v>12</v>
      </c>
      <c r="I19" s="48"/>
      <c r="J19" s="48"/>
      <c r="K19" s="48">
        <v>4</v>
      </c>
      <c r="L19" s="48"/>
      <c r="M19" s="48"/>
      <c r="N19" s="48"/>
      <c r="O19" s="48"/>
      <c r="P19" s="51" t="s">
        <v>181</v>
      </c>
      <c r="Q19" s="51" t="s">
        <v>181</v>
      </c>
      <c r="R19" s="51"/>
      <c r="S19" s="96">
        <f t="shared" si="0"/>
        <v>16</v>
      </c>
      <c r="T19" s="102">
        <f t="shared" si="1"/>
        <v>0</v>
      </c>
      <c r="U19" s="53">
        <v>141.15</v>
      </c>
      <c r="V19" s="103">
        <f t="shared" si="2"/>
        <v>141.15</v>
      </c>
      <c r="W19" s="102">
        <f t="shared" si="3"/>
        <v>13</v>
      </c>
      <c r="X19" s="102">
        <f t="shared" si="4"/>
        <v>29</v>
      </c>
    </row>
    <row r="20" spans="1:24">
      <c r="B20" s="126"/>
      <c r="C20" s="126"/>
    </row>
  </sheetData>
  <sheetProtection password="8907" sheet="1" objects="1" scenarios="1"/>
  <sortState ref="B2:X19">
    <sortCondition ref="X2:X19"/>
    <sortCondition ref="V2:V19"/>
  </sortState>
  <mergeCells count="1">
    <mergeCell ref="P1:R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"/>
  <sheetViews>
    <sheetView zoomScale="90" zoomScaleNormal="90" workbookViewId="0">
      <selection activeCell="T2" sqref="T2"/>
    </sheetView>
  </sheetViews>
  <sheetFormatPr defaultRowHeight="15"/>
  <cols>
    <col min="1" max="1" width="3" style="45" bestFit="1" customWidth="1"/>
    <col min="2" max="2" width="19.28515625" style="45" bestFit="1" customWidth="1"/>
    <col min="3" max="3" width="29.85546875" style="45" bestFit="1" customWidth="1"/>
    <col min="4" max="4" width="22.85546875" style="45" bestFit="1" customWidth="1"/>
    <col min="5" max="8" width="2" style="45" bestFit="1" customWidth="1"/>
    <col min="9" max="9" width="3.28515625" style="45" bestFit="1" customWidth="1"/>
    <col min="10" max="10" width="3.140625" style="45" bestFit="1" customWidth="1"/>
    <col min="11" max="12" width="2" style="45" bestFit="1" customWidth="1"/>
    <col min="13" max="15" width="3.5703125" style="45" customWidth="1"/>
    <col min="16" max="17" width="9.140625" style="45"/>
    <col min="18" max="18" width="10.140625" style="45" bestFit="1" customWidth="1"/>
    <col min="19" max="20" width="9.140625" style="45"/>
    <col min="21" max="21" width="10.140625" style="45" bestFit="1" customWidth="1"/>
    <col min="22" max="23" width="2" style="45" bestFit="1" customWidth="1"/>
    <col min="24" max="25" width="3" style="45" bestFit="1" customWidth="1"/>
    <col min="26" max="28" width="2.85546875" style="45" customWidth="1"/>
    <col min="29" max="30" width="9.140625" style="45"/>
    <col min="31" max="31" width="10.140625" style="45" bestFit="1" customWidth="1"/>
    <col min="32" max="33" width="9.140625" style="45"/>
    <col min="34" max="34" width="10.140625" style="45" bestFit="1" customWidth="1"/>
    <col min="35" max="16384" width="9.140625" style="45"/>
  </cols>
  <sheetData>
    <row r="1" spans="1:41" ht="30.75" thickTop="1">
      <c r="A1" s="30" t="s">
        <v>13</v>
      </c>
      <c r="B1" s="31" t="s">
        <v>0</v>
      </c>
      <c r="C1" s="32" t="s">
        <v>1</v>
      </c>
      <c r="D1" s="33" t="s">
        <v>2</v>
      </c>
      <c r="E1" s="34">
        <v>1</v>
      </c>
      <c r="F1" s="32">
        <v>2</v>
      </c>
      <c r="G1" s="35">
        <v>3</v>
      </c>
      <c r="H1" s="35">
        <v>4</v>
      </c>
      <c r="I1" s="35">
        <v>5</v>
      </c>
      <c r="J1" s="35">
        <v>6</v>
      </c>
      <c r="K1" s="35" t="s">
        <v>193</v>
      </c>
      <c r="L1" s="35" t="s">
        <v>194</v>
      </c>
      <c r="M1" s="36" t="s">
        <v>7</v>
      </c>
      <c r="N1" s="37"/>
      <c r="O1" s="38"/>
      <c r="P1" s="35" t="s">
        <v>3</v>
      </c>
      <c r="Q1" s="39" t="s">
        <v>8</v>
      </c>
      <c r="R1" s="40" t="s">
        <v>4</v>
      </c>
      <c r="S1" s="39" t="s">
        <v>9</v>
      </c>
      <c r="T1" s="39" t="s">
        <v>16</v>
      </c>
      <c r="U1" s="41" t="s">
        <v>3</v>
      </c>
      <c r="V1" s="32">
        <v>8</v>
      </c>
      <c r="W1" s="32">
        <v>9</v>
      </c>
      <c r="X1" s="41">
        <v>10</v>
      </c>
      <c r="Y1" s="32">
        <v>11</v>
      </c>
      <c r="Z1" s="36" t="s">
        <v>7</v>
      </c>
      <c r="AA1" s="37"/>
      <c r="AB1" s="38"/>
      <c r="AC1" s="32" t="s">
        <v>3</v>
      </c>
      <c r="AD1" s="42" t="s">
        <v>8</v>
      </c>
      <c r="AE1" s="43" t="s">
        <v>4</v>
      </c>
      <c r="AF1" s="44" t="s">
        <v>9</v>
      </c>
      <c r="AG1" s="39" t="s">
        <v>16</v>
      </c>
      <c r="AH1" s="32" t="s">
        <v>3</v>
      </c>
      <c r="AJ1" s="46" t="s">
        <v>10</v>
      </c>
      <c r="AK1" s="46" t="s">
        <v>11</v>
      </c>
      <c r="AL1" s="46" t="s">
        <v>12</v>
      </c>
      <c r="AN1" s="47" t="s">
        <v>14</v>
      </c>
      <c r="AO1" s="47" t="s">
        <v>15</v>
      </c>
    </row>
    <row r="2" spans="1:41">
      <c r="A2" s="48">
        <v>1</v>
      </c>
      <c r="B2" s="49" t="s">
        <v>144</v>
      </c>
      <c r="C2" s="49" t="s">
        <v>122</v>
      </c>
      <c r="D2" s="49" t="s">
        <v>131</v>
      </c>
      <c r="E2" s="50"/>
      <c r="F2" s="50"/>
      <c r="G2" s="50"/>
      <c r="H2" s="50"/>
      <c r="I2" s="50"/>
      <c r="J2" s="50"/>
      <c r="K2" s="50"/>
      <c r="L2" s="50"/>
      <c r="M2" s="51"/>
      <c r="N2" s="51"/>
      <c r="O2" s="51"/>
      <c r="P2" s="50">
        <f t="shared" ref="P2:P13" si="0">SUM(E2:L2)</f>
        <v>0</v>
      </c>
      <c r="Q2" s="52">
        <f t="shared" ref="Q2:Q13" si="1">SUM((IF(M2="r",6,0)),IF(N2="r",6,0))</f>
        <v>0</v>
      </c>
      <c r="R2" s="53">
        <v>62.78</v>
      </c>
      <c r="S2" s="54">
        <f t="shared" ref="S2:S13" si="2">SUM(Q2:R2)</f>
        <v>62.78</v>
      </c>
      <c r="T2" s="52" t="str">
        <f t="shared" ref="T2:T13" si="3">IF(S2&lt;=$AL$2,"",CEILING(S2-$AL$2,4))</f>
        <v/>
      </c>
      <c r="U2" s="52">
        <f t="shared" ref="U2:U13" si="4">IF(R2="eliminacja","eliminacja",SUM(P2,T2))</f>
        <v>0</v>
      </c>
      <c r="V2" s="52"/>
      <c r="W2" s="52"/>
      <c r="X2" s="52"/>
      <c r="Y2" s="52"/>
      <c r="Z2" s="51"/>
      <c r="AA2" s="51"/>
      <c r="AB2" s="51"/>
      <c r="AC2" s="52">
        <f t="shared" ref="AC2:AC13" si="5">IF(U2=0,SUM(V2:Y2),"")</f>
        <v>0</v>
      </c>
      <c r="AD2" s="52">
        <f t="shared" ref="AD2:AD13" si="6">SUM((IF(Z2="r",6,0)),IF(AA2="r",6,0))</f>
        <v>0</v>
      </c>
      <c r="AE2" s="55">
        <v>32.5</v>
      </c>
      <c r="AF2" s="56">
        <f t="shared" ref="AF2:AF13" si="7">IF(U2=0,SUM(AD2:AE2),"")</f>
        <v>32.5</v>
      </c>
      <c r="AG2" s="57" t="str">
        <f t="shared" ref="AG2:AG13" si="8">IF(AF2&gt;$AO$2,CEILING(AF2-$AO$2,4),"")</f>
        <v/>
      </c>
      <c r="AH2" s="57">
        <f>IF(AE2="eliminacja","eliminacja",SUM(AC2,AG2))</f>
        <v>0</v>
      </c>
      <c r="AJ2" s="46">
        <v>350</v>
      </c>
      <c r="AK2" s="46">
        <v>420</v>
      </c>
      <c r="AL2" s="46">
        <f>CEILING((60/$AJ$2)*$AK$2,1)</f>
        <v>72</v>
      </c>
      <c r="AN2" s="46">
        <v>270</v>
      </c>
      <c r="AO2" s="46">
        <f>CEILING((60/$AJ$2)*$AN$2,1)</f>
        <v>47</v>
      </c>
    </row>
    <row r="3" spans="1:41">
      <c r="A3" s="48">
        <v>2</v>
      </c>
      <c r="B3" s="58" t="s">
        <v>195</v>
      </c>
      <c r="C3" s="58" t="s">
        <v>53</v>
      </c>
      <c r="D3" s="58" t="s">
        <v>33</v>
      </c>
      <c r="E3" s="48"/>
      <c r="F3" s="48"/>
      <c r="G3" s="48"/>
      <c r="H3" s="48"/>
      <c r="I3" s="48"/>
      <c r="J3" s="48"/>
      <c r="K3" s="48"/>
      <c r="L3" s="48"/>
      <c r="M3" s="51"/>
      <c r="N3" s="51"/>
      <c r="O3" s="51"/>
      <c r="P3" s="48">
        <f t="shared" si="0"/>
        <v>0</v>
      </c>
      <c r="Q3" s="59">
        <f t="shared" si="1"/>
        <v>0</v>
      </c>
      <c r="R3" s="53">
        <v>60.75</v>
      </c>
      <c r="S3" s="60">
        <f t="shared" si="2"/>
        <v>60.75</v>
      </c>
      <c r="T3" s="59" t="str">
        <f t="shared" si="3"/>
        <v/>
      </c>
      <c r="U3" s="59">
        <f t="shared" si="4"/>
        <v>0</v>
      </c>
      <c r="V3" s="48"/>
      <c r="W3" s="48"/>
      <c r="X3" s="48"/>
      <c r="Y3" s="48"/>
      <c r="Z3" s="51"/>
      <c r="AA3" s="51"/>
      <c r="AB3" s="51"/>
      <c r="AC3" s="59">
        <f t="shared" si="5"/>
        <v>0</v>
      </c>
      <c r="AD3" s="59">
        <f t="shared" si="6"/>
        <v>0</v>
      </c>
      <c r="AE3" s="55">
        <v>34.5</v>
      </c>
      <c r="AF3" s="61">
        <f t="shared" si="7"/>
        <v>34.5</v>
      </c>
      <c r="AG3" s="62" t="str">
        <f t="shared" si="8"/>
        <v/>
      </c>
      <c r="AH3" s="62">
        <f>IF(AE4="eliminacja","eliminacja",SUM(AC3,AG3))</f>
        <v>0</v>
      </c>
    </row>
    <row r="4" spans="1:41">
      <c r="A4" s="48">
        <v>3</v>
      </c>
      <c r="B4" s="49" t="s">
        <v>173</v>
      </c>
      <c r="C4" s="49" t="s">
        <v>53</v>
      </c>
      <c r="D4" s="49" t="s">
        <v>33</v>
      </c>
      <c r="E4" s="48"/>
      <c r="F4" s="48"/>
      <c r="G4" s="48"/>
      <c r="H4" s="48"/>
      <c r="I4" s="48"/>
      <c r="J4" s="48"/>
      <c r="K4" s="48"/>
      <c r="L4" s="48"/>
      <c r="M4" s="51"/>
      <c r="N4" s="51"/>
      <c r="O4" s="51"/>
      <c r="P4" s="48">
        <f t="shared" si="0"/>
        <v>0</v>
      </c>
      <c r="Q4" s="59">
        <f t="shared" si="1"/>
        <v>0</v>
      </c>
      <c r="R4" s="53">
        <v>62.79</v>
      </c>
      <c r="S4" s="60">
        <f t="shared" si="2"/>
        <v>62.79</v>
      </c>
      <c r="T4" s="59" t="str">
        <f t="shared" si="3"/>
        <v/>
      </c>
      <c r="U4" s="59">
        <f t="shared" si="4"/>
        <v>0</v>
      </c>
      <c r="V4" s="59"/>
      <c r="W4" s="59"/>
      <c r="X4" s="59"/>
      <c r="Y4" s="59"/>
      <c r="Z4" s="51"/>
      <c r="AA4" s="51"/>
      <c r="AB4" s="51"/>
      <c r="AC4" s="59">
        <f t="shared" si="5"/>
        <v>0</v>
      </c>
      <c r="AD4" s="59">
        <f t="shared" si="6"/>
        <v>0</v>
      </c>
      <c r="AE4" s="55">
        <v>36.69</v>
      </c>
      <c r="AF4" s="63">
        <f t="shared" si="7"/>
        <v>36.69</v>
      </c>
      <c r="AG4" s="62" t="str">
        <f t="shared" si="8"/>
        <v/>
      </c>
      <c r="AH4" s="62">
        <f>IF(AE4="eliminacja","eliminacja",SUM(AC4,AG4))</f>
        <v>0</v>
      </c>
    </row>
    <row r="5" spans="1:41">
      <c r="A5" s="48">
        <v>4</v>
      </c>
      <c r="B5" s="49" t="s">
        <v>118</v>
      </c>
      <c r="C5" s="49" t="s">
        <v>130</v>
      </c>
      <c r="D5" s="49" t="s">
        <v>33</v>
      </c>
      <c r="E5" s="48"/>
      <c r="F5" s="48"/>
      <c r="G5" s="48"/>
      <c r="H5" s="48"/>
      <c r="I5" s="48"/>
      <c r="J5" s="48"/>
      <c r="K5" s="48"/>
      <c r="L5" s="48"/>
      <c r="M5" s="51"/>
      <c r="N5" s="51"/>
      <c r="O5" s="51"/>
      <c r="P5" s="48">
        <f t="shared" si="0"/>
        <v>0</v>
      </c>
      <c r="Q5" s="59">
        <f t="shared" si="1"/>
        <v>0</v>
      </c>
      <c r="R5" s="53">
        <v>57.72</v>
      </c>
      <c r="S5" s="60">
        <f t="shared" si="2"/>
        <v>57.72</v>
      </c>
      <c r="T5" s="59" t="str">
        <f t="shared" si="3"/>
        <v/>
      </c>
      <c r="U5" s="59">
        <f t="shared" si="4"/>
        <v>0</v>
      </c>
      <c r="V5" s="59"/>
      <c r="W5" s="59"/>
      <c r="X5" s="59"/>
      <c r="Y5" s="59"/>
      <c r="Z5" s="51"/>
      <c r="AA5" s="51"/>
      <c r="AB5" s="51"/>
      <c r="AC5" s="59">
        <f t="shared" si="5"/>
        <v>0</v>
      </c>
      <c r="AD5" s="59">
        <f t="shared" si="6"/>
        <v>0</v>
      </c>
      <c r="AE5" s="55">
        <v>38.659999999999997</v>
      </c>
      <c r="AF5" s="63">
        <f t="shared" si="7"/>
        <v>38.659999999999997</v>
      </c>
      <c r="AG5" s="62" t="str">
        <f t="shared" si="8"/>
        <v/>
      </c>
      <c r="AH5" s="62">
        <f>IF(AE5="eliminacja","eliminacja",SUM(AC5,AG5))</f>
        <v>0</v>
      </c>
    </row>
    <row r="6" spans="1:41">
      <c r="A6" s="48">
        <v>5</v>
      </c>
      <c r="B6" s="49" t="s">
        <v>143</v>
      </c>
      <c r="C6" s="49" t="s">
        <v>122</v>
      </c>
      <c r="D6" s="49" t="s">
        <v>131</v>
      </c>
      <c r="E6" s="48"/>
      <c r="F6" s="48"/>
      <c r="G6" s="48"/>
      <c r="H6" s="48"/>
      <c r="I6" s="48"/>
      <c r="J6" s="48"/>
      <c r="K6" s="48"/>
      <c r="L6" s="48"/>
      <c r="M6" s="51"/>
      <c r="N6" s="51"/>
      <c r="O6" s="51"/>
      <c r="P6" s="48">
        <f t="shared" si="0"/>
        <v>0</v>
      </c>
      <c r="Q6" s="59">
        <f t="shared" si="1"/>
        <v>0</v>
      </c>
      <c r="R6" s="55">
        <v>54.44</v>
      </c>
      <c r="S6" s="60">
        <f t="shared" si="2"/>
        <v>54.44</v>
      </c>
      <c r="T6" s="59" t="str">
        <f t="shared" si="3"/>
        <v/>
      </c>
      <c r="U6" s="59">
        <f t="shared" si="4"/>
        <v>0</v>
      </c>
      <c r="V6" s="59"/>
      <c r="W6" s="59"/>
      <c r="X6" s="59"/>
      <c r="Y6" s="59"/>
      <c r="Z6" s="51"/>
      <c r="AA6" s="51"/>
      <c r="AB6" s="51"/>
      <c r="AC6" s="59">
        <f t="shared" si="5"/>
        <v>0</v>
      </c>
      <c r="AD6" s="59">
        <f t="shared" si="6"/>
        <v>0</v>
      </c>
      <c r="AE6" s="55" t="s">
        <v>184</v>
      </c>
      <c r="AF6" s="63">
        <f t="shared" si="7"/>
        <v>0</v>
      </c>
      <c r="AG6" s="62" t="str">
        <f t="shared" si="8"/>
        <v/>
      </c>
      <c r="AH6" s="62" t="str">
        <f>IF(AE6="eliminacja","eliminacja",SUM(AC6,AG6))</f>
        <v>eliminacja</v>
      </c>
    </row>
    <row r="7" spans="1:41">
      <c r="A7" s="48">
        <v>6</v>
      </c>
      <c r="B7" s="49" t="s">
        <v>136</v>
      </c>
      <c r="C7" s="49" t="s">
        <v>52</v>
      </c>
      <c r="D7" s="49" t="s">
        <v>64</v>
      </c>
      <c r="E7" s="48"/>
      <c r="F7" s="48"/>
      <c r="G7" s="48"/>
      <c r="H7" s="48"/>
      <c r="I7" s="48"/>
      <c r="J7" s="48">
        <v>4</v>
      </c>
      <c r="K7" s="48"/>
      <c r="L7" s="48"/>
      <c r="M7" s="51"/>
      <c r="N7" s="51"/>
      <c r="O7" s="51"/>
      <c r="P7" s="48">
        <f t="shared" si="0"/>
        <v>4</v>
      </c>
      <c r="Q7" s="59">
        <f t="shared" si="1"/>
        <v>0</v>
      </c>
      <c r="R7" s="53">
        <v>58.19</v>
      </c>
      <c r="S7" s="60">
        <f t="shared" si="2"/>
        <v>58.19</v>
      </c>
      <c r="T7" s="59" t="str">
        <f t="shared" si="3"/>
        <v/>
      </c>
      <c r="U7" s="59">
        <f t="shared" si="4"/>
        <v>4</v>
      </c>
      <c r="V7" s="59"/>
      <c r="W7" s="59"/>
      <c r="X7" s="59"/>
      <c r="Y7" s="59"/>
      <c r="Z7" s="51"/>
      <c r="AA7" s="51"/>
      <c r="AB7" s="51"/>
      <c r="AC7" s="59" t="str">
        <f t="shared" si="5"/>
        <v/>
      </c>
      <c r="AD7" s="59">
        <f t="shared" si="6"/>
        <v>0</v>
      </c>
      <c r="AE7" s="64"/>
      <c r="AF7" s="63" t="str">
        <f t="shared" si="7"/>
        <v/>
      </c>
      <c r="AG7" s="62" t="e">
        <f t="shared" si="8"/>
        <v>#VALUE!</v>
      </c>
      <c r="AH7" s="62" t="e">
        <f>IF(AE7="eliminacja","eliminacja",SUM(AC7,AG7))</f>
        <v>#VALUE!</v>
      </c>
    </row>
    <row r="8" spans="1:41">
      <c r="A8" s="48">
        <v>7</v>
      </c>
      <c r="B8" s="58" t="s">
        <v>111</v>
      </c>
      <c r="C8" s="58" t="s">
        <v>125</v>
      </c>
      <c r="D8" s="58" t="s">
        <v>179</v>
      </c>
      <c r="E8" s="48"/>
      <c r="F8" s="48"/>
      <c r="G8" s="48"/>
      <c r="H8" s="48"/>
      <c r="I8" s="48"/>
      <c r="J8" s="48"/>
      <c r="K8" s="48"/>
      <c r="L8" s="48">
        <v>4</v>
      </c>
      <c r="M8" s="51"/>
      <c r="N8" s="51"/>
      <c r="O8" s="51"/>
      <c r="P8" s="48">
        <f t="shared" si="0"/>
        <v>4</v>
      </c>
      <c r="Q8" s="59">
        <f t="shared" si="1"/>
        <v>0</v>
      </c>
      <c r="R8" s="53">
        <v>58.83</v>
      </c>
      <c r="S8" s="60">
        <f t="shared" si="2"/>
        <v>58.83</v>
      </c>
      <c r="T8" s="59" t="str">
        <f t="shared" si="3"/>
        <v/>
      </c>
      <c r="U8" s="59">
        <f t="shared" si="4"/>
        <v>4</v>
      </c>
      <c r="V8" s="48"/>
      <c r="W8" s="48"/>
      <c r="X8" s="48"/>
      <c r="Y8" s="48"/>
      <c r="Z8" s="51"/>
      <c r="AA8" s="51"/>
      <c r="AB8" s="51"/>
      <c r="AC8" s="59" t="str">
        <f t="shared" si="5"/>
        <v/>
      </c>
      <c r="AD8" s="59">
        <f t="shared" si="6"/>
        <v>0</v>
      </c>
      <c r="AE8" s="55"/>
      <c r="AF8" s="63" t="str">
        <f t="shared" si="7"/>
        <v/>
      </c>
      <c r="AG8" s="62" t="e">
        <f t="shared" si="8"/>
        <v>#VALUE!</v>
      </c>
      <c r="AH8" s="62" t="e">
        <f>IF(AE9="eliminacja","eliminacja",SUM(AC8,AG8))</f>
        <v>#VALUE!</v>
      </c>
    </row>
    <row r="9" spans="1:41">
      <c r="A9" s="48">
        <v>8</v>
      </c>
      <c r="B9" s="49" t="s">
        <v>170</v>
      </c>
      <c r="C9" s="49" t="s">
        <v>172</v>
      </c>
      <c r="D9" s="49" t="s">
        <v>38</v>
      </c>
      <c r="E9" s="48"/>
      <c r="F9" s="48"/>
      <c r="G9" s="48">
        <v>4</v>
      </c>
      <c r="H9" s="48"/>
      <c r="I9" s="48"/>
      <c r="J9" s="48"/>
      <c r="K9" s="48"/>
      <c r="L9" s="48"/>
      <c r="M9" s="51"/>
      <c r="N9" s="51"/>
      <c r="O9" s="51"/>
      <c r="P9" s="48">
        <f t="shared" si="0"/>
        <v>4</v>
      </c>
      <c r="Q9" s="59">
        <f t="shared" si="1"/>
        <v>0</v>
      </c>
      <c r="R9" s="53">
        <v>60.31</v>
      </c>
      <c r="S9" s="60">
        <f t="shared" si="2"/>
        <v>60.31</v>
      </c>
      <c r="T9" s="59" t="str">
        <f t="shared" si="3"/>
        <v/>
      </c>
      <c r="U9" s="59">
        <f t="shared" si="4"/>
        <v>4</v>
      </c>
      <c r="V9" s="59"/>
      <c r="W9" s="59"/>
      <c r="X9" s="59"/>
      <c r="Y9" s="59"/>
      <c r="Z9" s="51"/>
      <c r="AA9" s="51"/>
      <c r="AB9" s="51"/>
      <c r="AC9" s="59" t="str">
        <f t="shared" si="5"/>
        <v/>
      </c>
      <c r="AD9" s="59">
        <f t="shared" si="6"/>
        <v>0</v>
      </c>
      <c r="AE9" s="64"/>
      <c r="AF9" s="63" t="str">
        <f t="shared" si="7"/>
        <v/>
      </c>
      <c r="AG9" s="62" t="e">
        <f t="shared" si="8"/>
        <v>#VALUE!</v>
      </c>
      <c r="AH9" s="62" t="e">
        <f>IF(AE9="eliminacja","eliminacja",SUM(AC9,AG9))</f>
        <v>#VALUE!</v>
      </c>
    </row>
    <row r="10" spans="1:41">
      <c r="A10" s="48">
        <v>9</v>
      </c>
      <c r="B10" s="49" t="s">
        <v>190</v>
      </c>
      <c r="C10" s="49" t="s">
        <v>191</v>
      </c>
      <c r="D10" s="49" t="s">
        <v>192</v>
      </c>
      <c r="E10" s="48"/>
      <c r="F10" s="48"/>
      <c r="G10" s="48">
        <v>4</v>
      </c>
      <c r="H10" s="48"/>
      <c r="I10" s="48"/>
      <c r="J10" s="48">
        <v>4</v>
      </c>
      <c r="K10" s="48"/>
      <c r="L10" s="48"/>
      <c r="M10" s="51"/>
      <c r="N10" s="51"/>
      <c r="O10" s="51"/>
      <c r="P10" s="48">
        <f t="shared" si="0"/>
        <v>8</v>
      </c>
      <c r="Q10" s="59">
        <f t="shared" si="1"/>
        <v>0</v>
      </c>
      <c r="R10" s="53">
        <v>59.31</v>
      </c>
      <c r="S10" s="60">
        <f t="shared" si="2"/>
        <v>59.31</v>
      </c>
      <c r="T10" s="59" t="str">
        <f t="shared" si="3"/>
        <v/>
      </c>
      <c r="U10" s="59">
        <f t="shared" si="4"/>
        <v>8</v>
      </c>
      <c r="V10" s="59"/>
      <c r="W10" s="59"/>
      <c r="X10" s="59"/>
      <c r="Y10" s="59"/>
      <c r="Z10" s="51"/>
      <c r="AA10" s="51"/>
      <c r="AB10" s="51"/>
      <c r="AC10" s="59" t="str">
        <f t="shared" si="5"/>
        <v/>
      </c>
      <c r="AD10" s="59">
        <f t="shared" si="6"/>
        <v>0</v>
      </c>
      <c r="AE10" s="55"/>
      <c r="AF10" s="63" t="str">
        <f t="shared" si="7"/>
        <v/>
      </c>
      <c r="AG10" s="62" t="e">
        <f t="shared" si="8"/>
        <v>#VALUE!</v>
      </c>
      <c r="AH10" s="62" t="e">
        <f>IF(AE10="eliminacja","eliminacja",SUM(AC10,AG10))</f>
        <v>#VALUE!</v>
      </c>
    </row>
    <row r="11" spans="1:41">
      <c r="A11" s="48">
        <v>10</v>
      </c>
      <c r="B11" s="49" t="s">
        <v>135</v>
      </c>
      <c r="C11" s="49" t="s">
        <v>141</v>
      </c>
      <c r="D11" s="49" t="s">
        <v>101</v>
      </c>
      <c r="E11" s="48">
        <v>4</v>
      </c>
      <c r="F11" s="48"/>
      <c r="G11" s="48"/>
      <c r="H11" s="48"/>
      <c r="I11" s="48"/>
      <c r="J11" s="48"/>
      <c r="K11" s="48">
        <v>4</v>
      </c>
      <c r="L11" s="48"/>
      <c r="M11" s="51"/>
      <c r="N11" s="51"/>
      <c r="O11" s="51"/>
      <c r="P11" s="48">
        <f t="shared" si="0"/>
        <v>8</v>
      </c>
      <c r="Q11" s="59">
        <f t="shared" si="1"/>
        <v>0</v>
      </c>
      <c r="R11" s="53">
        <v>64.19</v>
      </c>
      <c r="S11" s="60">
        <f t="shared" si="2"/>
        <v>64.19</v>
      </c>
      <c r="T11" s="59" t="str">
        <f t="shared" si="3"/>
        <v/>
      </c>
      <c r="U11" s="59">
        <f t="shared" si="4"/>
        <v>8</v>
      </c>
      <c r="V11" s="59"/>
      <c r="W11" s="59"/>
      <c r="X11" s="59"/>
      <c r="Y11" s="59"/>
      <c r="Z11" s="51"/>
      <c r="AA11" s="51"/>
      <c r="AB11" s="51"/>
      <c r="AC11" s="59" t="str">
        <f t="shared" si="5"/>
        <v/>
      </c>
      <c r="AD11" s="59">
        <f t="shared" si="6"/>
        <v>0</v>
      </c>
      <c r="AE11" s="55"/>
      <c r="AF11" s="63" t="str">
        <f t="shared" si="7"/>
        <v/>
      </c>
      <c r="AG11" s="62" t="e">
        <f t="shared" si="8"/>
        <v>#VALUE!</v>
      </c>
      <c r="AH11" s="62" t="e">
        <f>IF(AE11="eliminacja","eliminacja",SUM(AC11,AG11))</f>
        <v>#VALUE!</v>
      </c>
      <c r="AI11" s="65"/>
      <c r="AJ11" s="65"/>
      <c r="AK11" s="65"/>
      <c r="AL11" s="65"/>
    </row>
    <row r="12" spans="1:41">
      <c r="A12" s="48">
        <v>11</v>
      </c>
      <c r="B12" s="58" t="s">
        <v>171</v>
      </c>
      <c r="C12" s="58" t="s">
        <v>60</v>
      </c>
      <c r="D12" s="58" t="s">
        <v>65</v>
      </c>
      <c r="E12" s="48"/>
      <c r="F12" s="48">
        <v>4</v>
      </c>
      <c r="G12" s="48"/>
      <c r="H12" s="48"/>
      <c r="I12" s="48"/>
      <c r="J12" s="48"/>
      <c r="K12" s="48"/>
      <c r="L12" s="48"/>
      <c r="M12" s="51" t="s">
        <v>181</v>
      </c>
      <c r="N12" s="51"/>
      <c r="O12" s="51"/>
      <c r="P12" s="48">
        <f t="shared" si="0"/>
        <v>4</v>
      </c>
      <c r="Q12" s="59">
        <f t="shared" si="1"/>
        <v>0</v>
      </c>
      <c r="R12" s="53" t="s">
        <v>184</v>
      </c>
      <c r="S12" s="60">
        <f t="shared" si="2"/>
        <v>0</v>
      </c>
      <c r="T12" s="59" t="str">
        <f t="shared" si="3"/>
        <v/>
      </c>
      <c r="U12" s="59" t="str">
        <f t="shared" si="4"/>
        <v>eliminacja</v>
      </c>
      <c r="V12" s="59"/>
      <c r="W12" s="59"/>
      <c r="X12" s="59"/>
      <c r="Y12" s="59"/>
      <c r="Z12" s="51"/>
      <c r="AA12" s="51"/>
      <c r="AB12" s="51"/>
      <c r="AC12" s="59" t="str">
        <f t="shared" si="5"/>
        <v/>
      </c>
      <c r="AD12" s="59">
        <f t="shared" si="6"/>
        <v>0</v>
      </c>
      <c r="AE12" s="64"/>
      <c r="AF12" s="63" t="str">
        <f t="shared" si="7"/>
        <v/>
      </c>
      <c r="AG12" s="62" t="e">
        <f t="shared" si="8"/>
        <v>#VALUE!</v>
      </c>
      <c r="AH12" s="62" t="e">
        <f>IF(AE12="eliminacja","eliminacja",SUM(AC12,AG12))</f>
        <v>#VALUE!</v>
      </c>
    </row>
    <row r="13" spans="1:41">
      <c r="A13" s="48">
        <v>12</v>
      </c>
      <c r="B13" s="49" t="s">
        <v>137</v>
      </c>
      <c r="C13" s="49" t="s">
        <v>145</v>
      </c>
      <c r="D13" s="49" t="s">
        <v>65</v>
      </c>
      <c r="E13" s="48">
        <v>4</v>
      </c>
      <c r="F13" s="48"/>
      <c r="G13" s="48"/>
      <c r="H13" s="48"/>
      <c r="I13" s="48"/>
      <c r="J13" s="48"/>
      <c r="K13" s="48"/>
      <c r="L13" s="48"/>
      <c r="M13" s="51" t="s">
        <v>181</v>
      </c>
      <c r="N13" s="51" t="s">
        <v>181</v>
      </c>
      <c r="O13" s="51"/>
      <c r="P13" s="48">
        <f t="shared" si="0"/>
        <v>4</v>
      </c>
      <c r="Q13" s="59">
        <f t="shared" si="1"/>
        <v>0</v>
      </c>
      <c r="R13" s="53" t="s">
        <v>184</v>
      </c>
      <c r="S13" s="60">
        <f t="shared" si="2"/>
        <v>0</v>
      </c>
      <c r="T13" s="59" t="str">
        <f t="shared" si="3"/>
        <v/>
      </c>
      <c r="U13" s="59" t="str">
        <f t="shared" si="4"/>
        <v>eliminacja</v>
      </c>
      <c r="V13" s="59"/>
      <c r="W13" s="59"/>
      <c r="X13" s="59"/>
      <c r="Y13" s="59"/>
      <c r="Z13" s="51"/>
      <c r="AA13" s="51"/>
      <c r="AB13" s="51"/>
      <c r="AC13" s="59" t="str">
        <f t="shared" si="5"/>
        <v/>
      </c>
      <c r="AD13" s="59">
        <f t="shared" si="6"/>
        <v>0</v>
      </c>
      <c r="AE13" s="64"/>
      <c r="AF13" s="63" t="str">
        <f t="shared" si="7"/>
        <v/>
      </c>
      <c r="AG13" s="62" t="e">
        <f t="shared" si="8"/>
        <v>#VALUE!</v>
      </c>
      <c r="AH13" s="62" t="e">
        <f>IF(AE13="eliminacja","eliminacja",SUM(AC13,AG13))</f>
        <v>#VALUE!</v>
      </c>
    </row>
  </sheetData>
  <sheetProtection password="8907" sheet="1" objects="1" scenarios="1"/>
  <sortState ref="B2:AH13">
    <sortCondition ref="AH2:AH13"/>
    <sortCondition ref="AE2:AE13"/>
    <sortCondition ref="U2:U13"/>
    <sortCondition ref="S2:S13"/>
  </sortState>
  <mergeCells count="2">
    <mergeCell ref="M1:O1"/>
    <mergeCell ref="Z1:A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"/>
  <sheetViews>
    <sheetView zoomScaleNormal="100" workbookViewId="0">
      <selection sqref="A1:AT17"/>
    </sheetView>
  </sheetViews>
  <sheetFormatPr defaultRowHeight="15"/>
  <cols>
    <col min="1" max="1" width="3.42578125" bestFit="1" customWidth="1"/>
    <col min="3" max="3" width="11.5703125" bestFit="1" customWidth="1"/>
    <col min="5" max="6" width="2.42578125" bestFit="1" customWidth="1"/>
    <col min="7" max="7" width="3.42578125" bestFit="1" customWidth="1"/>
    <col min="8" max="8" width="2.42578125" bestFit="1" customWidth="1"/>
    <col min="9" max="10" width="3.5703125" bestFit="1" customWidth="1"/>
    <col min="11" max="15" width="2.42578125" bestFit="1" customWidth="1"/>
    <col min="16" max="16" width="2.85546875" bestFit="1" customWidth="1"/>
    <col min="17" max="18" width="2" bestFit="1" customWidth="1"/>
    <col min="19" max="19" width="7" customWidth="1"/>
    <col min="20" max="20" width="7.7109375" customWidth="1"/>
    <col min="21" max="21" width="8.7109375" bestFit="1" customWidth="1"/>
    <col min="22" max="22" width="8.42578125" bestFit="1" customWidth="1"/>
    <col min="23" max="23" width="9" bestFit="1" customWidth="1"/>
    <col min="24" max="24" width="7" bestFit="1" customWidth="1"/>
    <col min="25" max="29" width="2.42578125" bestFit="1" customWidth="1"/>
    <col min="30" max="32" width="2" bestFit="1" customWidth="1"/>
    <col min="33" max="33" width="7" bestFit="1" customWidth="1"/>
    <col min="34" max="34" width="7.7109375" bestFit="1" customWidth="1"/>
    <col min="35" max="35" width="10.140625" customWidth="1"/>
    <col min="36" max="36" width="8.42578125" bestFit="1" customWidth="1"/>
    <col min="37" max="37" width="9" bestFit="1" customWidth="1"/>
    <col min="38" max="38" width="10.140625" customWidth="1"/>
    <col min="45" max="45" width="9.5703125" bestFit="1" customWidth="1"/>
  </cols>
  <sheetData>
    <row r="1" spans="1:46" ht="30.75" thickTop="1">
      <c r="A1" s="11" t="s">
        <v>13</v>
      </c>
      <c r="B1" s="12" t="s">
        <v>0</v>
      </c>
      <c r="C1" s="13" t="s">
        <v>1</v>
      </c>
      <c r="D1" s="14" t="s">
        <v>2</v>
      </c>
      <c r="E1" s="15">
        <v>1</v>
      </c>
      <c r="F1" s="13">
        <v>2</v>
      </c>
      <c r="G1" s="16">
        <v>3</v>
      </c>
      <c r="H1" s="16">
        <v>4</v>
      </c>
      <c r="I1" s="16" t="s">
        <v>5</v>
      </c>
      <c r="J1" s="16" t="s">
        <v>6</v>
      </c>
      <c r="K1" s="16">
        <v>6</v>
      </c>
      <c r="L1" s="16">
        <v>7</v>
      </c>
      <c r="M1" s="13"/>
      <c r="N1" s="17">
        <v>8</v>
      </c>
      <c r="O1" s="13">
        <v>9</v>
      </c>
      <c r="P1" s="27" t="s">
        <v>7</v>
      </c>
      <c r="Q1" s="28"/>
      <c r="R1" s="29"/>
      <c r="S1" s="16" t="s">
        <v>3</v>
      </c>
      <c r="T1" s="18" t="s">
        <v>8</v>
      </c>
      <c r="U1" s="19" t="s">
        <v>4</v>
      </c>
      <c r="V1" s="18" t="s">
        <v>9</v>
      </c>
      <c r="W1" s="18" t="s">
        <v>16</v>
      </c>
      <c r="X1" s="17" t="s">
        <v>3</v>
      </c>
      <c r="Y1" s="13">
        <v>1</v>
      </c>
      <c r="Z1" s="13">
        <v>2</v>
      </c>
      <c r="AA1" s="17">
        <v>3</v>
      </c>
      <c r="AB1" s="13">
        <v>4</v>
      </c>
      <c r="AC1" s="13">
        <v>5</v>
      </c>
      <c r="AD1" s="27" t="s">
        <v>7</v>
      </c>
      <c r="AE1" s="28"/>
      <c r="AF1" s="29"/>
      <c r="AG1" s="13" t="s">
        <v>3</v>
      </c>
      <c r="AH1" s="20" t="s">
        <v>8</v>
      </c>
      <c r="AI1" s="21" t="s">
        <v>4</v>
      </c>
      <c r="AJ1" s="22" t="s">
        <v>9</v>
      </c>
      <c r="AK1" s="18" t="s">
        <v>16</v>
      </c>
      <c r="AL1" s="13" t="s">
        <v>3</v>
      </c>
      <c r="AO1" t="s">
        <v>10</v>
      </c>
      <c r="AP1" t="s">
        <v>11</v>
      </c>
      <c r="AQ1" t="s">
        <v>12</v>
      </c>
      <c r="AS1" s="8" t="s">
        <v>14</v>
      </c>
      <c r="AT1" s="8" t="s">
        <v>15</v>
      </c>
    </row>
    <row r="2" spans="1:46">
      <c r="A2" s="1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>
        <f t="shared" ref="S2:S17" si="0">SUM(E2:O2)</f>
        <v>0</v>
      </c>
      <c r="T2" s="5">
        <f t="shared" ref="T2:T17" si="1">SUM((IF(P2="r",6,0)),IF(Q2="r",6,0))</f>
        <v>0</v>
      </c>
      <c r="U2" s="3"/>
      <c r="V2" s="6">
        <f t="shared" ref="V2:V17" si="2">SUM(T2:U2)</f>
        <v>0</v>
      </c>
      <c r="W2" s="5" t="str">
        <f t="shared" ref="W2:W17" si="3">IF(V2&lt;=$AQ$2,"",CEILING(V2-$AQ$2,4))</f>
        <v/>
      </c>
      <c r="X2" s="5">
        <f t="shared" ref="X2:X17" si="4">IF(U2="eliminacja","eliminacja",SUM(S2,W2))</f>
        <v>0</v>
      </c>
      <c r="Y2" s="5"/>
      <c r="Z2" s="5"/>
      <c r="AA2" s="5"/>
      <c r="AB2" s="5"/>
      <c r="AC2" s="5"/>
      <c r="AD2" s="1"/>
      <c r="AE2" s="1"/>
      <c r="AF2" s="1"/>
      <c r="AG2" s="5">
        <f t="shared" ref="AG2:AG17" si="5">IF(X2=0,SUM(Y2:AC2),"")</f>
        <v>0</v>
      </c>
      <c r="AH2" s="5">
        <f t="shared" ref="AH2:AH17" si="6">SUM((IF(AD2="r",6,0)),IF(AE2="r",6,0))</f>
        <v>0</v>
      </c>
      <c r="AI2" s="3"/>
      <c r="AJ2" s="9">
        <f t="shared" ref="AJ2:AJ17" si="7">IF(X2=0,SUM(AH2:AI2),"")</f>
        <v>0</v>
      </c>
      <c r="AK2" s="5" t="str">
        <f t="shared" ref="AK2:AK17" si="8">IF(AJ2&gt;$AT$2,CEILING(AJ2-$AT$2,4),"")</f>
        <v/>
      </c>
      <c r="AL2" s="5">
        <f t="shared" ref="AL2:AL17" si="9">IF(AI2="eliminacja","eliminacja",SUM(AG2,AK2))</f>
        <v>0</v>
      </c>
      <c r="AO2">
        <v>350</v>
      </c>
      <c r="AP2">
        <v>600</v>
      </c>
      <c r="AQ2">
        <f>CEILING((60/$AO$2)*$AP$2,1)</f>
        <v>103</v>
      </c>
      <c r="AS2">
        <v>400</v>
      </c>
      <c r="AT2">
        <f>CEILING((60/$AO$2)*$AS$2,1)</f>
        <v>69</v>
      </c>
    </row>
    <row r="3" spans="1:46">
      <c r="A3" s="1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>
        <f t="shared" si="0"/>
        <v>0</v>
      </c>
      <c r="T3" s="5">
        <f t="shared" si="1"/>
        <v>0</v>
      </c>
      <c r="U3" s="2"/>
      <c r="V3" s="6">
        <f t="shared" si="2"/>
        <v>0</v>
      </c>
      <c r="W3" s="5" t="str">
        <f t="shared" si="3"/>
        <v/>
      </c>
      <c r="X3" s="5">
        <f t="shared" si="4"/>
        <v>0</v>
      </c>
      <c r="Y3" s="5"/>
      <c r="Z3" s="5"/>
      <c r="AA3" s="5"/>
      <c r="AB3" s="5"/>
      <c r="AC3" s="5"/>
      <c r="AD3" s="1"/>
      <c r="AE3" s="1"/>
      <c r="AF3" s="1"/>
      <c r="AG3" s="5">
        <f t="shared" si="5"/>
        <v>0</v>
      </c>
      <c r="AH3" s="5">
        <f t="shared" si="6"/>
        <v>0</v>
      </c>
      <c r="AI3" s="23"/>
      <c r="AJ3" s="9">
        <f t="shared" si="7"/>
        <v>0</v>
      </c>
      <c r="AK3" s="5" t="str">
        <f t="shared" si="8"/>
        <v/>
      </c>
      <c r="AL3" s="5">
        <f t="shared" si="9"/>
        <v>0</v>
      </c>
    </row>
    <row r="4" spans="1:46">
      <c r="A4" s="1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>
        <f t="shared" si="0"/>
        <v>0</v>
      </c>
      <c r="T4" s="5">
        <f t="shared" si="1"/>
        <v>0</v>
      </c>
      <c r="U4" s="2"/>
      <c r="V4" s="6">
        <f t="shared" si="2"/>
        <v>0</v>
      </c>
      <c r="W4" s="5" t="str">
        <f t="shared" si="3"/>
        <v/>
      </c>
      <c r="X4" s="5">
        <f t="shared" si="4"/>
        <v>0</v>
      </c>
      <c r="Y4" s="5"/>
      <c r="Z4" s="5"/>
      <c r="AA4" s="5"/>
      <c r="AB4" s="5"/>
      <c r="AC4" s="5"/>
      <c r="AD4" s="1"/>
      <c r="AE4" s="1"/>
      <c r="AF4" s="1"/>
      <c r="AG4" s="5">
        <f t="shared" si="5"/>
        <v>0</v>
      </c>
      <c r="AH4" s="5">
        <f t="shared" si="6"/>
        <v>0</v>
      </c>
      <c r="AI4" s="3"/>
      <c r="AJ4" s="9">
        <f t="shared" si="7"/>
        <v>0</v>
      </c>
      <c r="AK4" s="5" t="str">
        <f t="shared" si="8"/>
        <v/>
      </c>
      <c r="AL4" s="5">
        <f t="shared" si="9"/>
        <v>0</v>
      </c>
    </row>
    <row r="5" spans="1:46">
      <c r="A5" s="1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>
        <f t="shared" si="0"/>
        <v>0</v>
      </c>
      <c r="T5" s="5">
        <f t="shared" si="1"/>
        <v>0</v>
      </c>
      <c r="U5" s="2"/>
      <c r="V5" s="6">
        <f t="shared" si="2"/>
        <v>0</v>
      </c>
      <c r="W5" s="5" t="str">
        <f t="shared" si="3"/>
        <v/>
      </c>
      <c r="X5" s="5">
        <f t="shared" si="4"/>
        <v>0</v>
      </c>
      <c r="Y5" s="5"/>
      <c r="Z5" s="5"/>
      <c r="AA5" s="5"/>
      <c r="AB5" s="5"/>
      <c r="AC5" s="5"/>
      <c r="AD5" s="1"/>
      <c r="AE5" s="1"/>
      <c r="AF5" s="1"/>
      <c r="AG5" s="5">
        <f t="shared" si="5"/>
        <v>0</v>
      </c>
      <c r="AH5" s="5">
        <f t="shared" si="6"/>
        <v>0</v>
      </c>
      <c r="AI5" s="23"/>
      <c r="AJ5" s="9">
        <f t="shared" si="7"/>
        <v>0</v>
      </c>
      <c r="AK5" s="5" t="str">
        <f t="shared" si="8"/>
        <v/>
      </c>
      <c r="AL5" s="5">
        <f t="shared" si="9"/>
        <v>0</v>
      </c>
    </row>
    <row r="6" spans="1:46">
      <c r="A6" s="1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>
        <f t="shared" si="0"/>
        <v>0</v>
      </c>
      <c r="T6" s="5">
        <f t="shared" si="1"/>
        <v>0</v>
      </c>
      <c r="U6" s="2"/>
      <c r="V6" s="6">
        <f t="shared" si="2"/>
        <v>0</v>
      </c>
      <c r="W6" s="5" t="str">
        <f t="shared" si="3"/>
        <v/>
      </c>
      <c r="X6" s="5">
        <f t="shared" si="4"/>
        <v>0</v>
      </c>
      <c r="Y6" s="5"/>
      <c r="Z6" s="5"/>
      <c r="AA6" s="5"/>
      <c r="AB6" s="5"/>
      <c r="AC6" s="5"/>
      <c r="AD6" s="1"/>
      <c r="AE6" s="1"/>
      <c r="AF6" s="1"/>
      <c r="AG6" s="5">
        <f t="shared" si="5"/>
        <v>0</v>
      </c>
      <c r="AH6" s="5">
        <f t="shared" si="6"/>
        <v>0</v>
      </c>
      <c r="AI6" s="23"/>
      <c r="AJ6" s="9">
        <f t="shared" si="7"/>
        <v>0</v>
      </c>
      <c r="AK6" s="5" t="str">
        <f t="shared" si="8"/>
        <v/>
      </c>
      <c r="AL6" s="5">
        <f t="shared" si="9"/>
        <v>0</v>
      </c>
    </row>
    <row r="7" spans="1:46">
      <c r="A7" s="1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>
        <f t="shared" si="0"/>
        <v>0</v>
      </c>
      <c r="T7" s="5">
        <f t="shared" si="1"/>
        <v>0</v>
      </c>
      <c r="U7" s="2"/>
      <c r="V7" s="6">
        <f t="shared" si="2"/>
        <v>0</v>
      </c>
      <c r="W7" s="5" t="str">
        <f t="shared" si="3"/>
        <v/>
      </c>
      <c r="X7" s="5">
        <f t="shared" si="4"/>
        <v>0</v>
      </c>
      <c r="Y7" s="5"/>
      <c r="Z7" s="5"/>
      <c r="AA7" s="5"/>
      <c r="AB7" s="5"/>
      <c r="AC7" s="5"/>
      <c r="AD7" s="1"/>
      <c r="AE7" s="1"/>
      <c r="AF7" s="1"/>
      <c r="AG7" s="5">
        <f t="shared" si="5"/>
        <v>0</v>
      </c>
      <c r="AH7" s="5">
        <f t="shared" si="6"/>
        <v>0</v>
      </c>
      <c r="AI7" s="23"/>
      <c r="AJ7" s="9">
        <f t="shared" si="7"/>
        <v>0</v>
      </c>
      <c r="AK7" s="5" t="str">
        <f t="shared" si="8"/>
        <v/>
      </c>
      <c r="AL7" s="5">
        <f t="shared" si="9"/>
        <v>0</v>
      </c>
    </row>
    <row r="8" spans="1:46">
      <c r="A8" s="1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>
        <f t="shared" si="0"/>
        <v>0</v>
      </c>
      <c r="T8" s="5">
        <f t="shared" si="1"/>
        <v>0</v>
      </c>
      <c r="U8" s="2"/>
      <c r="V8" s="6">
        <f t="shared" si="2"/>
        <v>0</v>
      </c>
      <c r="W8" s="5" t="str">
        <f t="shared" si="3"/>
        <v/>
      </c>
      <c r="X8" s="5">
        <f t="shared" si="4"/>
        <v>0</v>
      </c>
      <c r="Y8" s="5"/>
      <c r="Z8" s="5"/>
      <c r="AA8" s="5"/>
      <c r="AB8" s="5"/>
      <c r="AC8" s="5"/>
      <c r="AD8" s="1"/>
      <c r="AE8" s="1"/>
      <c r="AF8" s="1"/>
      <c r="AG8" s="5">
        <f t="shared" si="5"/>
        <v>0</v>
      </c>
      <c r="AH8" s="5">
        <f t="shared" si="6"/>
        <v>0</v>
      </c>
      <c r="AI8" s="3"/>
      <c r="AJ8" s="9">
        <f t="shared" si="7"/>
        <v>0</v>
      </c>
      <c r="AK8" s="5" t="str">
        <f t="shared" si="8"/>
        <v/>
      </c>
      <c r="AL8" s="5">
        <f t="shared" si="9"/>
        <v>0</v>
      </c>
    </row>
    <row r="9" spans="1:46">
      <c r="A9" s="1">
        <v>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>
        <f t="shared" si="0"/>
        <v>0</v>
      </c>
      <c r="T9" s="24">
        <f t="shared" si="1"/>
        <v>0</v>
      </c>
      <c r="U9" s="2"/>
      <c r="V9" s="25">
        <f t="shared" si="2"/>
        <v>0</v>
      </c>
      <c r="W9" s="24" t="str">
        <f t="shared" si="3"/>
        <v/>
      </c>
      <c r="X9" s="24">
        <f t="shared" si="4"/>
        <v>0</v>
      </c>
      <c r="Y9" s="24"/>
      <c r="Z9" s="24"/>
      <c r="AA9" s="24"/>
      <c r="AB9" s="24"/>
      <c r="AC9" s="24"/>
      <c r="AD9" s="10"/>
      <c r="AE9" s="10"/>
      <c r="AF9" s="10"/>
      <c r="AG9" s="24">
        <f t="shared" si="5"/>
        <v>0</v>
      </c>
      <c r="AH9" s="24">
        <f t="shared" si="6"/>
        <v>0</v>
      </c>
      <c r="AI9" s="3"/>
      <c r="AJ9" s="26">
        <f t="shared" si="7"/>
        <v>0</v>
      </c>
      <c r="AK9" s="24" t="str">
        <f t="shared" si="8"/>
        <v/>
      </c>
      <c r="AL9" s="24">
        <f t="shared" si="9"/>
        <v>0</v>
      </c>
      <c r="AM9" s="4"/>
      <c r="AN9" s="4"/>
      <c r="AO9" s="4"/>
      <c r="AP9" s="4"/>
      <c r="AQ9" s="4"/>
    </row>
    <row r="10" spans="1:46">
      <c r="A10" s="1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>
        <f t="shared" si="0"/>
        <v>0</v>
      </c>
      <c r="T10" s="5">
        <f t="shared" si="1"/>
        <v>0</v>
      </c>
      <c r="U10" s="2"/>
      <c r="V10" s="6">
        <f t="shared" si="2"/>
        <v>0</v>
      </c>
      <c r="W10" s="5" t="str">
        <f t="shared" si="3"/>
        <v/>
      </c>
      <c r="X10" s="5">
        <f t="shared" si="4"/>
        <v>0</v>
      </c>
      <c r="Y10" s="5"/>
      <c r="Z10" s="5"/>
      <c r="AA10" s="5"/>
      <c r="AB10" s="5"/>
      <c r="AC10" s="5"/>
      <c r="AD10" s="1"/>
      <c r="AE10" s="1"/>
      <c r="AF10" s="1"/>
      <c r="AG10" s="5">
        <f t="shared" si="5"/>
        <v>0</v>
      </c>
      <c r="AH10" s="5">
        <f t="shared" si="6"/>
        <v>0</v>
      </c>
      <c r="AI10" s="3"/>
      <c r="AJ10" s="9">
        <f t="shared" si="7"/>
        <v>0</v>
      </c>
      <c r="AK10" s="5" t="str">
        <f t="shared" si="8"/>
        <v/>
      </c>
      <c r="AL10" s="5">
        <f t="shared" si="9"/>
        <v>0</v>
      </c>
    </row>
    <row r="11" spans="1:46">
      <c r="A11" s="1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f t="shared" si="0"/>
        <v>0</v>
      </c>
      <c r="T11" s="5">
        <f t="shared" si="1"/>
        <v>0</v>
      </c>
      <c r="U11" s="2"/>
      <c r="V11" s="6">
        <f t="shared" si="2"/>
        <v>0</v>
      </c>
      <c r="W11" s="5" t="str">
        <f t="shared" si="3"/>
        <v/>
      </c>
      <c r="X11" s="5">
        <f t="shared" si="4"/>
        <v>0</v>
      </c>
      <c r="Y11" s="5"/>
      <c r="Z11" s="5"/>
      <c r="AA11" s="5"/>
      <c r="AB11" s="5"/>
      <c r="AC11" s="5"/>
      <c r="AD11" s="1"/>
      <c r="AE11" s="1"/>
      <c r="AF11" s="1"/>
      <c r="AG11" s="5">
        <f t="shared" si="5"/>
        <v>0</v>
      </c>
      <c r="AH11" s="5">
        <f t="shared" si="6"/>
        <v>0</v>
      </c>
      <c r="AI11" s="23"/>
      <c r="AJ11" s="9">
        <f t="shared" si="7"/>
        <v>0</v>
      </c>
      <c r="AK11" s="5" t="str">
        <f t="shared" si="8"/>
        <v/>
      </c>
      <c r="AL11" s="5">
        <f t="shared" si="9"/>
        <v>0</v>
      </c>
    </row>
    <row r="12" spans="1:46">
      <c r="A12" s="1">
        <v>11</v>
      </c>
      <c r="B12" s="7"/>
      <c r="C12" s="7"/>
      <c r="D12" s="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>
        <f t="shared" si="0"/>
        <v>0</v>
      </c>
      <c r="T12" s="5">
        <f t="shared" si="1"/>
        <v>0</v>
      </c>
      <c r="U12" s="2"/>
      <c r="V12" s="6">
        <f t="shared" si="2"/>
        <v>0</v>
      </c>
      <c r="W12" s="5" t="str">
        <f t="shared" si="3"/>
        <v/>
      </c>
      <c r="X12" s="5">
        <f t="shared" si="4"/>
        <v>0</v>
      </c>
      <c r="Y12" s="5"/>
      <c r="Z12" s="5"/>
      <c r="AA12" s="5"/>
      <c r="AB12" s="5"/>
      <c r="AC12" s="5"/>
      <c r="AD12" s="1"/>
      <c r="AE12" s="1"/>
      <c r="AF12" s="1"/>
      <c r="AG12" s="5">
        <f t="shared" si="5"/>
        <v>0</v>
      </c>
      <c r="AH12" s="5">
        <f t="shared" si="6"/>
        <v>0</v>
      </c>
      <c r="AI12" s="23"/>
      <c r="AJ12" s="9">
        <f t="shared" si="7"/>
        <v>0</v>
      </c>
      <c r="AK12" s="5" t="str">
        <f t="shared" si="8"/>
        <v/>
      </c>
      <c r="AL12" s="5">
        <f t="shared" si="9"/>
        <v>0</v>
      </c>
    </row>
    <row r="13" spans="1:46">
      <c r="A13" s="1">
        <v>12</v>
      </c>
      <c r="B13" s="7"/>
      <c r="C13" s="7"/>
      <c r="D13" s="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>
        <f t="shared" si="0"/>
        <v>0</v>
      </c>
      <c r="T13" s="5">
        <f t="shared" si="1"/>
        <v>0</v>
      </c>
      <c r="U13" s="2"/>
      <c r="V13" s="6">
        <f t="shared" si="2"/>
        <v>0</v>
      </c>
      <c r="W13" s="5" t="str">
        <f t="shared" si="3"/>
        <v/>
      </c>
      <c r="X13" s="5">
        <f t="shared" si="4"/>
        <v>0</v>
      </c>
      <c r="Y13" s="5"/>
      <c r="Z13" s="5"/>
      <c r="AA13" s="5"/>
      <c r="AB13" s="5"/>
      <c r="AC13" s="5"/>
      <c r="AD13" s="1"/>
      <c r="AE13" s="1"/>
      <c r="AF13" s="1"/>
      <c r="AG13" s="5">
        <f t="shared" si="5"/>
        <v>0</v>
      </c>
      <c r="AH13" s="5">
        <f t="shared" si="6"/>
        <v>0</v>
      </c>
      <c r="AI13" s="23"/>
      <c r="AJ13" s="9">
        <f t="shared" si="7"/>
        <v>0</v>
      </c>
      <c r="AK13" s="5" t="str">
        <f t="shared" si="8"/>
        <v/>
      </c>
      <c r="AL13" s="5">
        <f t="shared" si="9"/>
        <v>0</v>
      </c>
    </row>
    <row r="14" spans="1:46">
      <c r="A14" s="1">
        <v>13</v>
      </c>
      <c r="B14" s="7"/>
      <c r="C14" s="7"/>
      <c r="D14" s="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>
        <f t="shared" si="0"/>
        <v>0</v>
      </c>
      <c r="T14" s="5">
        <f t="shared" si="1"/>
        <v>0</v>
      </c>
      <c r="U14" s="2"/>
      <c r="V14" s="6">
        <f t="shared" si="2"/>
        <v>0</v>
      </c>
      <c r="W14" s="5" t="str">
        <f t="shared" si="3"/>
        <v/>
      </c>
      <c r="X14" s="5">
        <f t="shared" si="4"/>
        <v>0</v>
      </c>
      <c r="Y14" s="1"/>
      <c r="Z14" s="1"/>
      <c r="AA14" s="1"/>
      <c r="AB14" s="1"/>
      <c r="AC14" s="1"/>
      <c r="AD14" s="1"/>
      <c r="AE14" s="1"/>
      <c r="AF14" s="1"/>
      <c r="AG14" s="5">
        <f t="shared" si="5"/>
        <v>0</v>
      </c>
      <c r="AH14" s="5">
        <f t="shared" si="6"/>
        <v>0</v>
      </c>
      <c r="AI14" s="2"/>
      <c r="AJ14" s="9">
        <f t="shared" si="7"/>
        <v>0</v>
      </c>
      <c r="AK14" s="5" t="str">
        <f t="shared" si="8"/>
        <v/>
      </c>
      <c r="AL14" s="5">
        <f t="shared" si="9"/>
        <v>0</v>
      </c>
    </row>
    <row r="15" spans="1:46">
      <c r="A15" s="1">
        <v>14</v>
      </c>
      <c r="B15" s="7"/>
      <c r="C15" s="7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>
        <f t="shared" si="0"/>
        <v>0</v>
      </c>
      <c r="T15" s="5">
        <f t="shared" si="1"/>
        <v>0</v>
      </c>
      <c r="U15" s="2"/>
      <c r="V15" s="6">
        <f t="shared" si="2"/>
        <v>0</v>
      </c>
      <c r="W15" s="5" t="str">
        <f t="shared" si="3"/>
        <v/>
      </c>
      <c r="X15" s="5">
        <f t="shared" si="4"/>
        <v>0</v>
      </c>
      <c r="Y15" s="1"/>
      <c r="Z15" s="1"/>
      <c r="AA15" s="1"/>
      <c r="AB15" s="1"/>
      <c r="AC15" s="1"/>
      <c r="AD15" s="1"/>
      <c r="AE15" s="1"/>
      <c r="AF15" s="1"/>
      <c r="AG15" s="5">
        <f t="shared" si="5"/>
        <v>0</v>
      </c>
      <c r="AH15" s="5">
        <f t="shared" si="6"/>
        <v>0</v>
      </c>
      <c r="AI15" s="2"/>
      <c r="AJ15" s="9">
        <f t="shared" si="7"/>
        <v>0</v>
      </c>
      <c r="AK15" s="5" t="str">
        <f t="shared" si="8"/>
        <v/>
      </c>
      <c r="AL15" s="5">
        <f t="shared" si="9"/>
        <v>0</v>
      </c>
    </row>
    <row r="16" spans="1:46">
      <c r="A16" s="1">
        <v>15</v>
      </c>
      <c r="B16" s="7"/>
      <c r="C16" s="7"/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>
        <f t="shared" si="0"/>
        <v>0</v>
      </c>
      <c r="T16" s="5">
        <f t="shared" si="1"/>
        <v>0</v>
      </c>
      <c r="U16" s="2"/>
      <c r="V16" s="6">
        <f t="shared" si="2"/>
        <v>0</v>
      </c>
      <c r="W16" s="5" t="str">
        <f t="shared" si="3"/>
        <v/>
      </c>
      <c r="X16" s="5">
        <f t="shared" si="4"/>
        <v>0</v>
      </c>
      <c r="Y16" s="1"/>
      <c r="Z16" s="1"/>
      <c r="AA16" s="1"/>
      <c r="AB16" s="1"/>
      <c r="AC16" s="1"/>
      <c r="AD16" s="1"/>
      <c r="AE16" s="1"/>
      <c r="AF16" s="1"/>
      <c r="AG16" s="5">
        <f t="shared" si="5"/>
        <v>0</v>
      </c>
      <c r="AH16" s="5">
        <f t="shared" si="6"/>
        <v>0</v>
      </c>
      <c r="AI16" s="2"/>
      <c r="AJ16" s="9">
        <f t="shared" si="7"/>
        <v>0</v>
      </c>
      <c r="AK16" s="5" t="str">
        <f t="shared" si="8"/>
        <v/>
      </c>
      <c r="AL16" s="5">
        <f t="shared" si="9"/>
        <v>0</v>
      </c>
    </row>
    <row r="17" spans="1:38">
      <c r="A17" s="1">
        <v>16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>
        <f t="shared" si="0"/>
        <v>0</v>
      </c>
      <c r="T17" s="24">
        <f t="shared" si="1"/>
        <v>0</v>
      </c>
      <c r="U17" s="2"/>
      <c r="V17" s="25">
        <f t="shared" si="2"/>
        <v>0</v>
      </c>
      <c r="W17" s="24" t="str">
        <f t="shared" si="3"/>
        <v/>
      </c>
      <c r="X17" s="24">
        <f t="shared" si="4"/>
        <v>0</v>
      </c>
      <c r="Y17" s="10"/>
      <c r="Z17" s="10"/>
      <c r="AA17" s="10"/>
      <c r="AB17" s="10"/>
      <c r="AC17" s="10"/>
      <c r="AD17" s="10"/>
      <c r="AE17" s="10"/>
      <c r="AF17" s="10"/>
      <c r="AG17" s="24">
        <f t="shared" si="5"/>
        <v>0</v>
      </c>
      <c r="AH17" s="24">
        <f t="shared" si="6"/>
        <v>0</v>
      </c>
      <c r="AI17" s="2"/>
      <c r="AJ17" s="26">
        <f t="shared" si="7"/>
        <v>0</v>
      </c>
      <c r="AK17" s="24" t="str">
        <f t="shared" si="8"/>
        <v/>
      </c>
      <c r="AL17" s="24">
        <f t="shared" si="9"/>
        <v>0</v>
      </c>
    </row>
  </sheetData>
  <mergeCells count="2">
    <mergeCell ref="P1:R1"/>
    <mergeCell ref="AD1:A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mini LL</vt:lpstr>
      <vt:lpstr>LL</vt:lpstr>
      <vt:lpstr>L</vt:lpstr>
      <vt:lpstr>P</vt:lpstr>
      <vt:lpstr>N</vt:lpstr>
      <vt:lpstr>C</vt:lpstr>
      <vt:lpstr>dwyfazowy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Łukasz</cp:lastModifiedBy>
  <dcterms:created xsi:type="dcterms:W3CDTF">2018-06-13T12:34:26Z</dcterms:created>
  <dcterms:modified xsi:type="dcterms:W3CDTF">2018-06-24T17:55:08Z</dcterms:modified>
</cp:coreProperties>
</file>