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4" activeTab="6"/>
  </bookViews>
  <sheets>
    <sheet name="1 - kuce" sheetId="1" r:id="rId1"/>
    <sheet name="2 - LL" sheetId="2" r:id="rId2"/>
    <sheet name="Wykres1" sheetId="3" state="hidden" r:id="rId3"/>
    <sheet name="3 - L" sheetId="4" r:id="rId4"/>
    <sheet name="5 - P" sheetId="5" r:id="rId5"/>
    <sheet name="6 - N" sheetId="6" r:id="rId6"/>
    <sheet name="7 - C" sheetId="7" r:id="rId7"/>
  </sheets>
  <definedNames/>
  <calcPr fullCalcOnLoad="1"/>
</workbook>
</file>

<file path=xl/sharedStrings.xml><?xml version="1.0" encoding="utf-8"?>
<sst xmlns="http://schemas.openxmlformats.org/spreadsheetml/2006/main" count="335" uniqueCount="114">
  <si>
    <t>Konkurs nr 1 – kuce</t>
  </si>
  <si>
    <t>pkt</t>
  </si>
  <si>
    <t>czas</t>
  </si>
  <si>
    <t>pkt/czas</t>
  </si>
  <si>
    <t>SUMA</t>
  </si>
  <si>
    <t>Marcel Modelewski</t>
  </si>
  <si>
    <t>Stajnia Modelewscy</t>
  </si>
  <si>
    <t>Mazgaj</t>
  </si>
  <si>
    <t>Jagoda Borowska</t>
  </si>
  <si>
    <t>JKS Tornado Szczecin</t>
  </si>
  <si>
    <t>Nokia</t>
  </si>
  <si>
    <t>Aleksandra Jędrzychowska</t>
  </si>
  <si>
    <t>ZKS Drzonków</t>
  </si>
  <si>
    <t>Amon</t>
  </si>
  <si>
    <t>Konkurs nr 2 – LL</t>
  </si>
  <si>
    <t>Marcin Pakulski</t>
  </si>
  <si>
    <t>Hadrian</t>
  </si>
  <si>
    <t>Bartosz Florek</t>
  </si>
  <si>
    <t>bpk</t>
  </si>
  <si>
    <t>Caravela</t>
  </si>
  <si>
    <t>Marek Modelewski</t>
  </si>
  <si>
    <t>Chivas</t>
  </si>
  <si>
    <t>Emilia Hosa</t>
  </si>
  <si>
    <t>Posejdon</t>
  </si>
  <si>
    <t>Iga Adamek</t>
  </si>
  <si>
    <t>Brawur</t>
  </si>
  <si>
    <t>Kamila Mielcarek</t>
  </si>
  <si>
    <t>Lexus</t>
  </si>
  <si>
    <t>Włodzimierz Bortlisz</t>
  </si>
  <si>
    <t>KS Centaurus</t>
  </si>
  <si>
    <t>Elwis</t>
  </si>
  <si>
    <t>Julia Zagdańska</t>
  </si>
  <si>
    <t>Freja</t>
  </si>
  <si>
    <t>Rafał Krajewski</t>
  </si>
  <si>
    <t>Agro-Handel Śrem</t>
  </si>
  <si>
    <t>Konkurs nr 3 – L</t>
  </si>
  <si>
    <t>Wiktoria Lachowicz-Wołoszyn</t>
  </si>
  <si>
    <t>Dominikana T</t>
  </si>
  <si>
    <t>Monika Mielcarek</t>
  </si>
  <si>
    <t>Hanna Romankiewicz</t>
  </si>
  <si>
    <t>U-Coffe</t>
  </si>
  <si>
    <t>Anna Maciejczak</t>
  </si>
  <si>
    <t>Stragona Strzegom</t>
  </si>
  <si>
    <t>Joker</t>
  </si>
  <si>
    <t>Milena Jarowicz</t>
  </si>
  <si>
    <t>ZKJ Przylep</t>
  </si>
  <si>
    <t>In Persona</t>
  </si>
  <si>
    <t>Wiktoria Albrecht</t>
  </si>
  <si>
    <t>Alabama-Czarodziejka</t>
  </si>
  <si>
    <t>Atrakcyjny Pan</t>
  </si>
  <si>
    <t>Carte d'Or</t>
  </si>
  <si>
    <t>Katja Gontowiuk</t>
  </si>
  <si>
    <t>K-Can</t>
  </si>
  <si>
    <t>Hektor</t>
  </si>
  <si>
    <t>Konkurs nr 5 – P</t>
  </si>
  <si>
    <t>Dajana Pawlicka</t>
  </si>
  <si>
    <t>Casino</t>
  </si>
  <si>
    <t>Adaggio</t>
  </si>
  <si>
    <t>Rewers</t>
  </si>
  <si>
    <t>Sandra Łukasik</t>
  </si>
  <si>
    <t>Cartina L</t>
  </si>
  <si>
    <t>Ordynat</t>
  </si>
  <si>
    <t>Linette</t>
  </si>
  <si>
    <t>Patryk Modelewski</t>
  </si>
  <si>
    <t>Walkover</t>
  </si>
  <si>
    <t>Olimpia Filipowska</t>
  </si>
  <si>
    <t>Goldika</t>
  </si>
  <si>
    <t>Marta Drzymała</t>
  </si>
  <si>
    <t>Nicola</t>
  </si>
  <si>
    <t>Łukasz Krajewski</t>
  </si>
  <si>
    <t>Arius</t>
  </si>
  <si>
    <t>Carmen</t>
  </si>
  <si>
    <t>Puszatka</t>
  </si>
  <si>
    <t>Cadozo</t>
  </si>
  <si>
    <t>Paulina Maciejewska</t>
  </si>
  <si>
    <t>Jangcy L</t>
  </si>
  <si>
    <t>Sandra Złakowska</t>
  </si>
  <si>
    <t>Re Julian</t>
  </si>
  <si>
    <t>Konkurs nr 6 – N</t>
  </si>
  <si>
    <t>Enia</t>
  </si>
  <si>
    <t>Joanna Skibińska</t>
  </si>
  <si>
    <t>Linus</t>
  </si>
  <si>
    <t>Campari</t>
  </si>
  <si>
    <t>Chantily</t>
  </si>
  <si>
    <t>Konkurs nr 7 – C</t>
  </si>
  <si>
    <t xml:space="preserve">Joanna Skibińska </t>
  </si>
  <si>
    <t>Ogano Boy</t>
  </si>
  <si>
    <t xml:space="preserve">Magdalena Klemczyńska </t>
  </si>
  <si>
    <t>Latina</t>
  </si>
  <si>
    <t>6a</t>
  </si>
  <si>
    <t>6b</t>
  </si>
  <si>
    <t>elim</t>
  </si>
  <si>
    <t>x</t>
  </si>
  <si>
    <t>rez</t>
  </si>
  <si>
    <t xml:space="preserve">Marek Modelewski </t>
  </si>
  <si>
    <t xml:space="preserve">Patryk Modelewski </t>
  </si>
  <si>
    <t>Walkower</t>
  </si>
  <si>
    <t>67 sek</t>
  </si>
  <si>
    <t>Oskar Murawski</t>
  </si>
  <si>
    <t>Jacqueline</t>
  </si>
  <si>
    <t>norma:</t>
  </si>
  <si>
    <t>miejsce:</t>
  </si>
  <si>
    <t>losowanie?</t>
  </si>
  <si>
    <t>miejsce</t>
  </si>
  <si>
    <t>czysty?</t>
  </si>
  <si>
    <t>Matylda Malepszy</t>
  </si>
  <si>
    <t>Domino</t>
  </si>
  <si>
    <t>w</t>
  </si>
  <si>
    <t>eli.</t>
  </si>
  <si>
    <t>ELI</t>
  </si>
  <si>
    <t>Nadruk</t>
  </si>
  <si>
    <t>miejce</t>
  </si>
  <si>
    <t>Numeros Diamond</t>
  </si>
  <si>
    <t>Numeros Diament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</si>
</sst>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38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L'!$B$2:$B$3</c:f>
              <c:strCache>
                <c:ptCount val="1"/>
                <c:pt idx="0">
                  <c:v>Konkurs nr 3 – L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L'!$C$2:$C$3</c:f>
              <c:strCache>
                <c:ptCount val="1"/>
                <c:pt idx="0">
                  <c:v>Konkurs nr 3 – L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L'!$C$4:$C$21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L'!$D$2:$D$3</c:f>
              <c:strCache>
                <c:ptCount val="1"/>
                <c:pt idx="0">
                  <c:v>Konkurs nr 3 – L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L'!$D$4:$D$21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'3 - L'!$E$2:$E$3</c:f>
              <c:strCache>
                <c:ptCount val="1"/>
                <c:pt idx="0">
                  <c:v>Konkurs nr 3 – L 1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L'!$E$4:$E$21</c:f>
              <c:numCache>
                <c:ptCount val="18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L'!$F$2:$F$3</c:f>
              <c:strCache>
                <c:ptCount val="1"/>
                <c:pt idx="0">
                  <c:v>Konkurs nr 3 – L 2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L'!$F$4:$F$21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'3 - L'!$G$2:$G$3</c:f>
              <c:strCache>
                <c:ptCount val="1"/>
                <c:pt idx="0">
                  <c:v>Konkurs nr 3 – L 3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L'!$G$4:$G$21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'3 - L'!$H$2:$H$3</c:f>
              <c:strCache>
                <c:ptCount val="1"/>
                <c:pt idx="0">
                  <c:v>Konkurs nr 3 – L 4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L'!$H$4:$H$21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'3 - L'!$I$2:$I$3</c:f>
              <c:strCache>
                <c:ptCount val="1"/>
                <c:pt idx="0">
                  <c:v>Konkurs nr 3 – L 5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L'!$I$4:$I$21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</c:numCache>
            </c:numRef>
          </c:val>
        </c:ser>
        <c:ser>
          <c:idx val="8"/>
          <c:order val="8"/>
          <c:tx>
            <c:strRef>
              <c:f>'3 - L'!$J$2:$J$3</c:f>
              <c:strCache>
                <c:ptCount val="1"/>
                <c:pt idx="0">
                  <c:v>Konkurs nr 3 – L 6a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L'!$J$4:$J$21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9"/>
          <c:tx>
            <c:strRef>
              <c:f>'3 - L'!$K$2:$K$3</c:f>
              <c:strCache>
                <c:ptCount val="1"/>
                <c:pt idx="0">
                  <c:v>Konkurs nr 3 – L 6b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L'!$K$4:$K$21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'3 - L'!$L$2:$L$3</c:f>
              <c:strCache>
                <c:ptCount val="1"/>
                <c:pt idx="0">
                  <c:v>Konkurs nr 3 – L 7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'3 - L'!$M$2:$M$3</c:f>
              <c:strCache>
                <c:ptCount val="1"/>
                <c:pt idx="0">
                  <c:v>Konkurs nr 3 – L 8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'3 - L'!$N$2:$N$3</c:f>
              <c:strCache>
                <c:ptCount val="1"/>
                <c:pt idx="0">
                  <c:v>Konkurs nr 3 – L 9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L'!$N$4:$N$21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'3 - L'!$O$2:$O$3</c:f>
              <c:strCache>
                <c:ptCount val="1"/>
                <c:pt idx="0">
                  <c:v>norma: pkt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L'!$O$4:$O$21</c:f>
              <c:numCache>
                <c:ptCount val="18"/>
                <c:pt idx="0">
                  <c:v>4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</c:numCache>
            </c:numRef>
          </c:val>
        </c:ser>
        <c:ser>
          <c:idx val="14"/>
          <c:order val="14"/>
          <c:tx>
            <c:strRef>
              <c:f>'3 - L'!$P$2:$P$3</c:f>
              <c:strCache>
                <c:ptCount val="1"/>
                <c:pt idx="0">
                  <c:v>71,00 czas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L'!$P$4:$P$21</c:f>
              <c:numCache>
                <c:ptCount val="18"/>
                <c:pt idx="0">
                  <c:v>75.5</c:v>
                </c:pt>
                <c:pt idx="1">
                  <c:v>59.81</c:v>
                </c:pt>
                <c:pt idx="2">
                  <c:v>64.5</c:v>
                </c:pt>
                <c:pt idx="3">
                  <c:v>61.48</c:v>
                </c:pt>
                <c:pt idx="4">
                  <c:v>60.37</c:v>
                </c:pt>
                <c:pt idx="5">
                  <c:v>58.62</c:v>
                </c:pt>
                <c:pt idx="7">
                  <c:v>77.85</c:v>
                </c:pt>
                <c:pt idx="8">
                  <c:v>68.06</c:v>
                </c:pt>
                <c:pt idx="9">
                  <c:v>68.08</c:v>
                </c:pt>
                <c:pt idx="10">
                  <c:v>70.89</c:v>
                </c:pt>
                <c:pt idx="11">
                  <c:v>73.9</c:v>
                </c:pt>
                <c:pt idx="12">
                  <c:v>60.2</c:v>
                </c:pt>
                <c:pt idx="13">
                  <c:v>72.23</c:v>
                </c:pt>
                <c:pt idx="14">
                  <c:v>48.92</c:v>
                </c:pt>
                <c:pt idx="15">
                  <c:v>51.35</c:v>
                </c:pt>
                <c:pt idx="16">
                  <c:v>63.72</c:v>
                </c:pt>
                <c:pt idx="17">
                  <c:v>81.73</c:v>
                </c:pt>
              </c:numCache>
            </c:numRef>
          </c:val>
        </c:ser>
        <c:ser>
          <c:idx val="15"/>
          <c:order val="15"/>
          <c:tx>
            <c:strRef>
              <c:f>'3 - L'!$Q$2:$Q$3</c:f>
              <c:strCache>
                <c:ptCount val="1"/>
                <c:pt idx="0">
                  <c:v>71,00 pkt/czas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L'!$Q$4:$Q$21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'3 - L'!$R$2:$R$3</c:f>
              <c:strCache>
                <c:ptCount val="1"/>
                <c:pt idx="0">
                  <c:v>71,00 SUMA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L'!$R$4:$R$21</c:f>
              <c:numCache>
                <c:ptCount val="18"/>
                <c:pt idx="0">
                  <c:v>6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</c:numCache>
            </c:numRef>
          </c:val>
        </c:ser>
        <c:ser>
          <c:idx val="17"/>
          <c:order val="17"/>
          <c:tx>
            <c:strRef>
              <c:f>'3 - L'!$S$2:$S$3</c:f>
              <c:strCache>
                <c:ptCount val="1"/>
                <c:pt idx="0">
                  <c:v>71,00 czysty?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L'!$S$4:$S$21</c:f>
              <c:numCache>
                <c:ptCount val="18"/>
                <c:pt idx="0">
                  <c:v>0</c:v>
                </c:pt>
                <c:pt idx="1">
                  <c:v>59.81</c:v>
                </c:pt>
                <c:pt idx="2">
                  <c:v>0</c:v>
                </c:pt>
                <c:pt idx="3">
                  <c:v>61.48</c:v>
                </c:pt>
                <c:pt idx="4">
                  <c:v>60.37</c:v>
                </c:pt>
                <c:pt idx="8">
                  <c:v>68.06</c:v>
                </c:pt>
                <c:pt idx="10">
                  <c:v>0</c:v>
                </c:pt>
                <c:pt idx="11">
                  <c:v>0</c:v>
                </c:pt>
                <c:pt idx="12">
                  <c:v>60.2</c:v>
                </c:pt>
                <c:pt idx="13">
                  <c:v>0</c:v>
                </c:pt>
                <c:pt idx="14">
                  <c:v>48.92</c:v>
                </c:pt>
                <c:pt idx="15">
                  <c:v>51.35</c:v>
                </c:pt>
                <c:pt idx="16">
                  <c:v>63.72</c:v>
                </c:pt>
                <c:pt idx="1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'3 - L'!$T$2:$T$3</c:f>
              <c:strCache>
                <c:ptCount val="1"/>
                <c:pt idx="0">
                  <c:v>71,00 miejsce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'3 - L'!$A$4:$A$21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'3 - L'!$T$4:$T$21</c:f>
              <c:numCache>
                <c:ptCount val="18"/>
                <c:pt idx="1">
                  <c:v>3</c:v>
                </c:pt>
                <c:pt idx="3">
                  <c:v>6</c:v>
                </c:pt>
                <c:pt idx="4">
                  <c:v>5</c:v>
                </c:pt>
                <c:pt idx="8">
                  <c:v>8</c:v>
                </c:pt>
                <c:pt idx="12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</c:numCache>
            </c:numRef>
          </c:val>
        </c:ser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1405"/>
          <c:w val="0.129"/>
          <c:h val="0.7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"/>
  <sheetViews>
    <sheetView zoomScalePageLayoutView="0" workbookViewId="0" topLeftCell="A1">
      <selection activeCell="Q8" sqref="Q8"/>
    </sheetView>
  </sheetViews>
  <sheetFormatPr defaultColWidth="11.57421875" defaultRowHeight="12.75"/>
  <cols>
    <col min="1" max="1" width="11.57421875" style="1" customWidth="1"/>
    <col min="2" max="2" width="2.57421875" style="1" customWidth="1"/>
    <col min="3" max="3" width="25.421875" style="1" customWidth="1"/>
    <col min="4" max="4" width="20.140625" style="1" customWidth="1"/>
    <col min="5" max="5" width="7.57421875" style="1" customWidth="1"/>
    <col min="6" max="15" width="4.28125" style="1" customWidth="1"/>
    <col min="16" max="16" width="4.140625" style="1" customWidth="1"/>
    <col min="17" max="17" width="5.57421875" style="5" customWidth="1"/>
    <col min="18" max="18" width="8.57421875" style="1" customWidth="1"/>
    <col min="19" max="19" width="7.00390625" style="1" customWidth="1"/>
    <col min="20" max="16384" width="11.57421875" style="1" customWidth="1"/>
  </cols>
  <sheetData>
    <row r="2" ht="12.75">
      <c r="C2" s="2" t="s">
        <v>0</v>
      </c>
    </row>
    <row r="3" spans="6:19" ht="12.75">
      <c r="F3" s="2">
        <v>1</v>
      </c>
      <c r="G3" s="2">
        <v>2</v>
      </c>
      <c r="H3" s="2">
        <v>3</v>
      </c>
      <c r="I3" s="2">
        <v>4</v>
      </c>
      <c r="J3" s="2">
        <v>5</v>
      </c>
      <c r="K3" s="2" t="s">
        <v>89</v>
      </c>
      <c r="L3" s="2" t="s">
        <v>90</v>
      </c>
      <c r="M3" s="2">
        <v>7</v>
      </c>
      <c r="N3" s="2">
        <v>8</v>
      </c>
      <c r="O3" s="2">
        <v>9</v>
      </c>
      <c r="P3" s="2" t="s">
        <v>1</v>
      </c>
      <c r="Q3" s="6" t="s">
        <v>2</v>
      </c>
      <c r="R3" s="2" t="s">
        <v>3</v>
      </c>
      <c r="S3" s="2" t="s">
        <v>4</v>
      </c>
    </row>
    <row r="4" spans="2:20" ht="12.75">
      <c r="B4" s="2">
        <v>1</v>
      </c>
      <c r="C4" s="3" t="s">
        <v>5</v>
      </c>
      <c r="D4" s="3" t="s">
        <v>6</v>
      </c>
      <c r="E4" s="3" t="s">
        <v>7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8">
        <v>0</v>
      </c>
      <c r="M4" s="8">
        <v>0</v>
      </c>
      <c r="N4" s="8">
        <v>0</v>
      </c>
      <c r="O4" s="8" t="s">
        <v>92</v>
      </c>
      <c r="P4" s="3">
        <f>SUM(F4:O4)</f>
        <v>0</v>
      </c>
      <c r="Q4" s="7">
        <v>60.72</v>
      </c>
      <c r="R4" s="3">
        <v>0</v>
      </c>
      <c r="S4" s="3">
        <f>P4+R4</f>
        <v>0</v>
      </c>
      <c r="T4" s="1">
        <v>0</v>
      </c>
    </row>
    <row r="5" spans="2:20" ht="12.75">
      <c r="B5" s="2">
        <v>2</v>
      </c>
      <c r="C5" s="3" t="s">
        <v>5</v>
      </c>
      <c r="D5" s="3" t="s">
        <v>6</v>
      </c>
      <c r="E5" s="3" t="s">
        <v>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8">
        <v>0</v>
      </c>
      <c r="N5" s="8">
        <v>0</v>
      </c>
      <c r="O5" s="8" t="s">
        <v>92</v>
      </c>
      <c r="P5" s="3">
        <f>SUM(F5:O5)</f>
        <v>0</v>
      </c>
      <c r="Q5" s="7">
        <v>56.75</v>
      </c>
      <c r="R5" s="3">
        <v>0</v>
      </c>
      <c r="S5" s="3">
        <f>P5+R5</f>
        <v>0</v>
      </c>
      <c r="T5" s="1">
        <v>0</v>
      </c>
    </row>
    <row r="6" spans="2:19" ht="12.75">
      <c r="B6" s="2">
        <v>3</v>
      </c>
      <c r="C6" s="3" t="s">
        <v>8</v>
      </c>
      <c r="D6" s="3" t="s">
        <v>9</v>
      </c>
      <c r="E6" s="3" t="s">
        <v>10</v>
      </c>
      <c r="F6" s="8" t="s">
        <v>93</v>
      </c>
      <c r="G6" s="3"/>
      <c r="H6" s="3"/>
      <c r="I6" s="3"/>
      <c r="J6" s="3"/>
      <c r="K6" s="3"/>
      <c r="L6" s="3"/>
      <c r="M6" s="3"/>
      <c r="N6" s="3"/>
      <c r="O6" s="3"/>
      <c r="P6" s="3">
        <f>SUM(F6:O6)</f>
        <v>0</v>
      </c>
      <c r="Q6" s="7"/>
      <c r="R6" s="3"/>
      <c r="S6" s="3">
        <f>P6+R6</f>
        <v>0</v>
      </c>
    </row>
    <row r="7" spans="2:20" ht="12.75">
      <c r="B7" s="2">
        <v>4</v>
      </c>
      <c r="C7" s="3" t="s">
        <v>11</v>
      </c>
      <c r="D7" s="3" t="s">
        <v>12</v>
      </c>
      <c r="E7" s="3" t="s">
        <v>13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8" t="s">
        <v>92</v>
      </c>
      <c r="P7" s="8">
        <v>0</v>
      </c>
      <c r="Q7" s="7">
        <v>56.33</v>
      </c>
      <c r="R7" s="3">
        <v>0</v>
      </c>
      <c r="S7" s="3">
        <f>P7+R7</f>
        <v>0</v>
      </c>
      <c r="T7" s="1">
        <v>0</v>
      </c>
    </row>
    <row r="8" spans="2:19" ht="12.75">
      <c r="B8" s="8">
        <v>5</v>
      </c>
      <c r="C8" s="8" t="s">
        <v>94</v>
      </c>
      <c r="D8" s="8" t="s">
        <v>6</v>
      </c>
      <c r="E8" s="8" t="s">
        <v>21</v>
      </c>
      <c r="F8" s="8">
        <v>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 t="s">
        <v>92</v>
      </c>
      <c r="P8" s="8">
        <v>4</v>
      </c>
      <c r="Q8" s="9">
        <v>70.01</v>
      </c>
      <c r="R8" s="8">
        <v>0</v>
      </c>
      <c r="S8" s="8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T20"/>
  <sheetViews>
    <sheetView zoomScalePageLayoutView="0" workbookViewId="0" topLeftCell="A1">
      <selection activeCell="P4" sqref="P4"/>
    </sheetView>
  </sheetViews>
  <sheetFormatPr defaultColWidth="11.57421875" defaultRowHeight="12.75"/>
  <cols>
    <col min="1" max="1" width="11.57421875" style="1" customWidth="1"/>
    <col min="2" max="2" width="3.57421875" style="1" customWidth="1"/>
    <col min="3" max="3" width="23.8515625" style="1" customWidth="1"/>
    <col min="4" max="4" width="20.140625" style="1" customWidth="1"/>
    <col min="5" max="5" width="11.57421875" style="1" customWidth="1"/>
    <col min="6" max="14" width="4.28125" style="1" customWidth="1"/>
    <col min="15" max="15" width="4.28125" style="4" customWidth="1"/>
    <col min="16" max="16" width="5.57421875" style="5" customWidth="1"/>
    <col min="17" max="17" width="8.7109375" style="1" customWidth="1"/>
    <col min="18" max="18" width="7.00390625" style="13" customWidth="1"/>
    <col min="19" max="16384" width="11.57421875" style="1" customWidth="1"/>
  </cols>
  <sheetData>
    <row r="2" spans="3:4" ht="12.75">
      <c r="C2" s="2" t="s">
        <v>14</v>
      </c>
      <c r="D2" s="1" t="s">
        <v>97</v>
      </c>
    </row>
    <row r="3" spans="6:20" ht="12.75">
      <c r="F3" s="2">
        <v>1</v>
      </c>
      <c r="G3" s="2">
        <v>2</v>
      </c>
      <c r="H3" s="2">
        <v>3</v>
      </c>
      <c r="I3" s="2">
        <v>4</v>
      </c>
      <c r="J3" s="2">
        <v>5</v>
      </c>
      <c r="K3" s="2" t="s">
        <v>89</v>
      </c>
      <c r="L3" s="2" t="s">
        <v>90</v>
      </c>
      <c r="M3" s="2">
        <v>7</v>
      </c>
      <c r="N3" s="2">
        <v>8</v>
      </c>
      <c r="O3" s="2" t="s">
        <v>1</v>
      </c>
      <c r="P3" s="6" t="s">
        <v>2</v>
      </c>
      <c r="Q3" s="2" t="s">
        <v>3</v>
      </c>
      <c r="R3" s="2" t="s">
        <v>4</v>
      </c>
      <c r="S3" s="14" t="s">
        <v>102</v>
      </c>
      <c r="T3" s="14" t="s">
        <v>101</v>
      </c>
    </row>
    <row r="4" spans="2:20" ht="12.75">
      <c r="B4" s="2">
        <v>1</v>
      </c>
      <c r="C4" s="3" t="s">
        <v>15</v>
      </c>
      <c r="D4" s="3" t="s">
        <v>12</v>
      </c>
      <c r="E4" s="3" t="s">
        <v>16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f>SUM(F4:N4)</f>
        <v>0</v>
      </c>
      <c r="P4" s="7">
        <v>68.01</v>
      </c>
      <c r="Q4" s="3">
        <v>1</v>
      </c>
      <c r="R4" s="2">
        <f>O4+Q4</f>
        <v>1</v>
      </c>
      <c r="S4" s="15">
        <f>IF(R4=0,"losowanie!","")</f>
      </c>
      <c r="T4" s="15"/>
    </row>
    <row r="5" spans="2:20" ht="12.75">
      <c r="B5" s="2">
        <v>2</v>
      </c>
      <c r="C5" s="3" t="s">
        <v>11</v>
      </c>
      <c r="D5" s="3" t="s">
        <v>12</v>
      </c>
      <c r="E5" s="3" t="s">
        <v>13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SUM(F5:N5)</f>
        <v>0</v>
      </c>
      <c r="P5" s="7">
        <v>56.64</v>
      </c>
      <c r="Q5" s="3">
        <v>0</v>
      </c>
      <c r="R5" s="2">
        <f aca="true" t="shared" si="0" ref="R5:R18">O5+Q5</f>
        <v>0</v>
      </c>
      <c r="S5" s="15" t="str">
        <f aca="true" t="shared" si="1" ref="S5:S20">IF(R5=0,"losowanie!","")</f>
        <v>losowanie!</v>
      </c>
      <c r="T5" s="15"/>
    </row>
    <row r="6" spans="2:20" ht="12.75">
      <c r="B6" s="2">
        <v>3</v>
      </c>
      <c r="C6" s="8" t="s">
        <v>11</v>
      </c>
      <c r="D6" s="8" t="s">
        <v>12</v>
      </c>
      <c r="E6" s="8" t="s">
        <v>13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7">
        <v>55.45</v>
      </c>
      <c r="Q6" s="3">
        <v>0</v>
      </c>
      <c r="R6" s="2">
        <v>0</v>
      </c>
      <c r="S6" s="15" t="str">
        <f t="shared" si="1"/>
        <v>losowanie!</v>
      </c>
      <c r="T6" s="15"/>
    </row>
    <row r="7" spans="2:20" ht="12.75">
      <c r="B7" s="2">
        <v>4</v>
      </c>
      <c r="C7" s="3" t="s">
        <v>17</v>
      </c>
      <c r="D7" s="3" t="s">
        <v>18</v>
      </c>
      <c r="E7" s="3" t="s">
        <v>19</v>
      </c>
      <c r="F7" s="8" t="s">
        <v>91</v>
      </c>
      <c r="G7" s="3"/>
      <c r="H7" s="3"/>
      <c r="I7" s="3"/>
      <c r="J7" s="3"/>
      <c r="K7" s="3"/>
      <c r="L7" s="3"/>
      <c r="M7" s="3"/>
      <c r="N7" s="3"/>
      <c r="O7" s="3"/>
      <c r="P7" s="7"/>
      <c r="Q7" s="3"/>
      <c r="R7" s="2"/>
      <c r="S7" s="15"/>
      <c r="T7" s="15"/>
    </row>
    <row r="8" spans="2:20" ht="12.75">
      <c r="B8" s="2">
        <v>5</v>
      </c>
      <c r="C8" s="3" t="s">
        <v>20</v>
      </c>
      <c r="D8" s="3" t="s">
        <v>6</v>
      </c>
      <c r="E8" s="3" t="s">
        <v>21</v>
      </c>
      <c r="F8" s="3">
        <v>0</v>
      </c>
      <c r="G8" s="3">
        <v>4</v>
      </c>
      <c r="H8" s="3">
        <v>0</v>
      </c>
      <c r="I8" s="3">
        <v>4</v>
      </c>
      <c r="J8" s="3">
        <v>0</v>
      </c>
      <c r="K8" s="3">
        <v>4</v>
      </c>
      <c r="L8" s="3">
        <v>0</v>
      </c>
      <c r="M8" s="3">
        <v>0</v>
      </c>
      <c r="N8" s="3">
        <v>0</v>
      </c>
      <c r="O8" s="3">
        <f>SUM(F8:N8)</f>
        <v>12</v>
      </c>
      <c r="P8" s="7">
        <v>67.2</v>
      </c>
      <c r="Q8" s="3">
        <v>1</v>
      </c>
      <c r="R8" s="2">
        <f t="shared" si="0"/>
        <v>13</v>
      </c>
      <c r="S8" s="15">
        <f t="shared" si="1"/>
      </c>
      <c r="T8" s="15"/>
    </row>
    <row r="9" spans="2:20" ht="12.75">
      <c r="B9" s="2">
        <v>6</v>
      </c>
      <c r="C9" s="3" t="s">
        <v>20</v>
      </c>
      <c r="D9" s="3" t="s">
        <v>6</v>
      </c>
      <c r="E9" s="3" t="s">
        <v>21</v>
      </c>
      <c r="F9" s="3">
        <v>0</v>
      </c>
      <c r="G9" s="3">
        <v>4</v>
      </c>
      <c r="H9" s="3">
        <v>0</v>
      </c>
      <c r="I9" s="3">
        <v>4</v>
      </c>
      <c r="J9" s="3">
        <v>4</v>
      </c>
      <c r="K9" s="3">
        <v>0</v>
      </c>
      <c r="L9" s="3">
        <v>0</v>
      </c>
      <c r="M9" s="3">
        <v>0</v>
      </c>
      <c r="N9" s="3">
        <v>0</v>
      </c>
      <c r="O9" s="3">
        <f>SUM(F9:N9)</f>
        <v>12</v>
      </c>
      <c r="P9" s="7">
        <v>64.53</v>
      </c>
      <c r="Q9" s="3">
        <v>0</v>
      </c>
      <c r="R9" s="2">
        <f t="shared" si="0"/>
        <v>12</v>
      </c>
      <c r="S9" s="15">
        <f t="shared" si="1"/>
      </c>
      <c r="T9" s="15"/>
    </row>
    <row r="10" spans="2:20" ht="12.75">
      <c r="B10" s="2">
        <v>7</v>
      </c>
      <c r="C10" s="3" t="s">
        <v>22</v>
      </c>
      <c r="D10" s="3" t="s">
        <v>12</v>
      </c>
      <c r="E10" s="3" t="s">
        <v>23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>SUM(F10:N10)</f>
        <v>0</v>
      </c>
      <c r="P10" s="7">
        <v>66</v>
      </c>
      <c r="Q10" s="3">
        <v>0</v>
      </c>
      <c r="R10" s="2">
        <f t="shared" si="0"/>
        <v>0</v>
      </c>
      <c r="S10" s="15" t="str">
        <f t="shared" si="1"/>
        <v>losowanie!</v>
      </c>
      <c r="T10" s="15"/>
    </row>
    <row r="11" spans="2:20" ht="12.75">
      <c r="B11" s="2">
        <v>8</v>
      </c>
      <c r="C11" s="3" t="s">
        <v>22</v>
      </c>
      <c r="D11" s="3" t="s">
        <v>12</v>
      </c>
      <c r="E11" s="3" t="s">
        <v>23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>SUM(F11:N11)</f>
        <v>0</v>
      </c>
      <c r="P11" s="7">
        <v>62.46</v>
      </c>
      <c r="Q11" s="3">
        <v>0</v>
      </c>
      <c r="R11" s="2">
        <f t="shared" si="0"/>
        <v>0</v>
      </c>
      <c r="S11" s="15" t="str">
        <f t="shared" si="1"/>
        <v>losowanie!</v>
      </c>
      <c r="T11" s="15"/>
    </row>
    <row r="12" spans="2:20" ht="12.75">
      <c r="B12" s="2">
        <v>9</v>
      </c>
      <c r="C12" s="3" t="s">
        <v>24</v>
      </c>
      <c r="D12" s="3" t="s">
        <v>12</v>
      </c>
      <c r="E12" s="3" t="s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>SUM(F12:N12)</f>
        <v>0</v>
      </c>
      <c r="P12" s="7">
        <v>61.67</v>
      </c>
      <c r="Q12" s="3">
        <v>0</v>
      </c>
      <c r="R12" s="2">
        <f t="shared" si="0"/>
        <v>0</v>
      </c>
      <c r="S12" s="15" t="str">
        <f t="shared" si="1"/>
        <v>losowanie!</v>
      </c>
      <c r="T12" s="15"/>
    </row>
    <row r="13" spans="2:20" ht="12.75">
      <c r="B13" s="2">
        <v>10</v>
      </c>
      <c r="C13" s="3" t="s">
        <v>24</v>
      </c>
      <c r="D13" s="3" t="s">
        <v>12</v>
      </c>
      <c r="E13" s="3" t="s">
        <v>25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>SUM(F13:N13)</f>
        <v>0</v>
      </c>
      <c r="P13" s="7">
        <v>59.29</v>
      </c>
      <c r="Q13" s="3">
        <v>0</v>
      </c>
      <c r="R13" s="2">
        <f t="shared" si="0"/>
        <v>0</v>
      </c>
      <c r="S13" s="15" t="str">
        <f t="shared" si="1"/>
        <v>losowanie!</v>
      </c>
      <c r="T13" s="15"/>
    </row>
    <row r="14" spans="2:20" ht="12.75">
      <c r="B14" s="2">
        <v>11</v>
      </c>
      <c r="C14" s="3" t="s">
        <v>26</v>
      </c>
      <c r="D14" s="3" t="s">
        <v>12</v>
      </c>
      <c r="E14" s="3" t="s">
        <v>27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>SUM(F14:N14)</f>
        <v>0</v>
      </c>
      <c r="P14" s="7">
        <v>64.64</v>
      </c>
      <c r="Q14" s="3">
        <v>0</v>
      </c>
      <c r="R14" s="2">
        <f t="shared" si="0"/>
        <v>0</v>
      </c>
      <c r="S14" s="15" t="str">
        <f t="shared" si="1"/>
        <v>losowanie!</v>
      </c>
      <c r="T14" s="15"/>
    </row>
    <row r="15" spans="2:20" ht="12.75">
      <c r="B15" s="2">
        <v>12</v>
      </c>
      <c r="C15" s="3" t="s">
        <v>26</v>
      </c>
      <c r="D15" s="3" t="s">
        <v>12</v>
      </c>
      <c r="E15" s="3" t="s">
        <v>27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>SUM(F15:N15)</f>
        <v>0</v>
      </c>
      <c r="P15" s="7">
        <v>66.45</v>
      </c>
      <c r="Q15" s="3">
        <v>0</v>
      </c>
      <c r="R15" s="2">
        <f t="shared" si="0"/>
        <v>0</v>
      </c>
      <c r="S15" s="15" t="str">
        <f t="shared" si="1"/>
        <v>losowanie!</v>
      </c>
      <c r="T15" s="15"/>
    </row>
    <row r="16" spans="2:20" ht="12.75">
      <c r="B16" s="2">
        <v>13</v>
      </c>
      <c r="C16" s="3" t="s">
        <v>28</v>
      </c>
      <c r="D16" s="3" t="s">
        <v>29</v>
      </c>
      <c r="E16" s="3" t="s">
        <v>30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>SUM(F16:N16)</f>
        <v>0</v>
      </c>
      <c r="P16" s="7">
        <v>64.43</v>
      </c>
      <c r="Q16" s="3">
        <v>0</v>
      </c>
      <c r="R16" s="2">
        <f t="shared" si="0"/>
        <v>0</v>
      </c>
      <c r="S16" s="15" t="str">
        <f t="shared" si="1"/>
        <v>losowanie!</v>
      </c>
      <c r="T16" s="15"/>
    </row>
    <row r="17" spans="2:20" ht="12.75">
      <c r="B17" s="2">
        <v>14</v>
      </c>
      <c r="C17" s="3" t="s">
        <v>31</v>
      </c>
      <c r="D17" s="3" t="s">
        <v>6</v>
      </c>
      <c r="E17" s="3" t="s">
        <v>32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>SUM(F17:N17)</f>
        <v>0</v>
      </c>
      <c r="P17" s="7">
        <v>61.3</v>
      </c>
      <c r="Q17" s="3">
        <v>0</v>
      </c>
      <c r="R17" s="2">
        <f t="shared" si="0"/>
        <v>0</v>
      </c>
      <c r="S17" s="15" t="str">
        <f t="shared" si="1"/>
        <v>losowanie!</v>
      </c>
      <c r="T17" s="15"/>
    </row>
    <row r="18" spans="2:20" ht="12.75">
      <c r="B18" s="2">
        <v>15</v>
      </c>
      <c r="C18" s="8" t="s">
        <v>85</v>
      </c>
      <c r="D18" s="8" t="s">
        <v>12</v>
      </c>
      <c r="E18" s="8" t="s">
        <v>86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3">
        <f>SUM(F18:N18)</f>
        <v>0</v>
      </c>
      <c r="P18" s="9">
        <v>67.16</v>
      </c>
      <c r="Q18" s="8">
        <v>1</v>
      </c>
      <c r="R18" s="2">
        <f t="shared" si="0"/>
        <v>1</v>
      </c>
      <c r="S18" s="15">
        <f t="shared" si="1"/>
      </c>
      <c r="T18" s="15"/>
    </row>
    <row r="19" spans="2:20" ht="12.75">
      <c r="B19" s="2">
        <v>16</v>
      </c>
      <c r="C19" s="8" t="s">
        <v>98</v>
      </c>
      <c r="D19" s="8" t="s">
        <v>12</v>
      </c>
      <c r="E19" s="8" t="s">
        <v>99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3">
        <f>SUM(F19:N19)</f>
        <v>0</v>
      </c>
      <c r="P19" s="9">
        <v>70.43</v>
      </c>
      <c r="Q19" s="8">
        <v>1</v>
      </c>
      <c r="R19" s="2">
        <f>O19+Q19</f>
        <v>1</v>
      </c>
      <c r="S19" s="15">
        <f t="shared" si="1"/>
      </c>
      <c r="T19" s="15"/>
    </row>
    <row r="20" spans="2:20" ht="12.75">
      <c r="B20" s="2">
        <v>17</v>
      </c>
      <c r="C20" s="8" t="s">
        <v>98</v>
      </c>
      <c r="D20" s="8" t="s">
        <v>12</v>
      </c>
      <c r="E20" s="8" t="s">
        <v>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3">
        <f>SUM(F20:N20)</f>
        <v>0</v>
      </c>
      <c r="P20" s="9">
        <v>71.77</v>
      </c>
      <c r="Q20" s="8">
        <v>2</v>
      </c>
      <c r="R20" s="2">
        <f>O20+Q20</f>
        <v>2</v>
      </c>
      <c r="S20" s="15">
        <f t="shared" si="1"/>
      </c>
      <c r="T20" s="1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S22" sqref="S22"/>
    </sheetView>
  </sheetViews>
  <sheetFormatPr defaultColWidth="11.57421875" defaultRowHeight="12.75"/>
  <cols>
    <col min="1" max="1" width="3.57421875" style="1" customWidth="1"/>
    <col min="2" max="2" width="26.28125" style="1" customWidth="1"/>
    <col min="3" max="3" width="20.140625" style="1" customWidth="1"/>
    <col min="4" max="4" width="20.00390625" style="1" customWidth="1"/>
    <col min="5" max="14" width="4.28125" style="4" customWidth="1"/>
    <col min="15" max="15" width="4.28125" style="1" customWidth="1"/>
    <col min="16" max="16" width="5.57421875" style="5" customWidth="1"/>
    <col min="17" max="17" width="8.7109375" style="1" customWidth="1"/>
    <col min="18" max="18" width="7.00390625" style="1" customWidth="1"/>
    <col min="19" max="19" width="7.57421875" style="5" bestFit="1" customWidth="1"/>
    <col min="20" max="20" width="8.00390625" style="1" bestFit="1" customWidth="1"/>
    <col min="21" max="16384" width="11.57421875" style="1" customWidth="1"/>
  </cols>
  <sheetData>
    <row r="2" spans="2:16" ht="12.75">
      <c r="B2" s="2" t="s">
        <v>35</v>
      </c>
      <c r="N2" s="17"/>
      <c r="O2" s="12" t="s">
        <v>100</v>
      </c>
      <c r="P2" s="10">
        <v>71</v>
      </c>
    </row>
    <row r="3" spans="5:20" ht="12.75"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89</v>
      </c>
      <c r="K3" s="2" t="s">
        <v>90</v>
      </c>
      <c r="L3" s="2">
        <v>7</v>
      </c>
      <c r="M3" s="2">
        <v>8</v>
      </c>
      <c r="N3" s="2">
        <v>9</v>
      </c>
      <c r="O3" s="2" t="s">
        <v>1</v>
      </c>
      <c r="P3" s="6" t="s">
        <v>2</v>
      </c>
      <c r="Q3" s="2" t="s">
        <v>3</v>
      </c>
      <c r="R3" s="18" t="s">
        <v>4</v>
      </c>
      <c r="S3" s="6" t="s">
        <v>104</v>
      </c>
      <c r="T3" s="2" t="s">
        <v>103</v>
      </c>
    </row>
    <row r="4" spans="1:20" ht="12.75">
      <c r="A4" s="2">
        <v>1</v>
      </c>
      <c r="B4" s="8" t="s">
        <v>85</v>
      </c>
      <c r="C4" s="8" t="s">
        <v>12</v>
      </c>
      <c r="D4" s="8" t="s">
        <v>86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f>SUM(E4:N4)</f>
        <v>4</v>
      </c>
      <c r="P4" s="7">
        <v>75.5</v>
      </c>
      <c r="Q4" s="3">
        <f>IF(P4&gt;$P$2,ROUNDUP((P4-$P$2)/4,0),0)</f>
        <v>2</v>
      </c>
      <c r="R4" s="18">
        <f>O4+Q4</f>
        <v>6</v>
      </c>
      <c r="S4" s="9">
        <f>IF(R4=0,P4,"")</f>
      </c>
      <c r="T4" s="8"/>
    </row>
    <row r="5" spans="1:20" ht="12.75">
      <c r="A5" s="2">
        <v>2</v>
      </c>
      <c r="B5" s="3" t="s">
        <v>36</v>
      </c>
      <c r="C5" s="3" t="s">
        <v>6</v>
      </c>
      <c r="D5" s="3" t="s">
        <v>37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SUM(E5:N5)</f>
        <v>0</v>
      </c>
      <c r="P5" s="7">
        <v>59.81</v>
      </c>
      <c r="Q5" s="3">
        <f aca="true" t="shared" si="0" ref="Q5:Q23">IF(P5&gt;$P$2,ROUNDUP((P5-$P$2)/4,0),0)</f>
        <v>0</v>
      </c>
      <c r="R5" s="18">
        <f>O5+Q5</f>
        <v>0</v>
      </c>
      <c r="S5" s="9">
        <f aca="true" t="shared" si="1" ref="S5:S21">IF(R5=0,P5,"")</f>
        <v>59.81</v>
      </c>
      <c r="T5" s="8">
        <v>3</v>
      </c>
    </row>
    <row r="6" spans="1:20" ht="12.75">
      <c r="A6" s="2">
        <v>3</v>
      </c>
      <c r="B6" s="3" t="s">
        <v>28</v>
      </c>
      <c r="C6" s="3" t="s">
        <v>29</v>
      </c>
      <c r="D6" s="3" t="s">
        <v>30</v>
      </c>
      <c r="E6" s="3">
        <v>4</v>
      </c>
      <c r="F6" s="3">
        <v>0</v>
      </c>
      <c r="G6" s="3">
        <v>0</v>
      </c>
      <c r="H6" s="3">
        <v>0</v>
      </c>
      <c r="I6" s="3">
        <v>4</v>
      </c>
      <c r="J6" s="3">
        <v>4</v>
      </c>
      <c r="K6" s="3">
        <v>0</v>
      </c>
      <c r="L6" s="3">
        <v>0</v>
      </c>
      <c r="M6" s="3">
        <v>0</v>
      </c>
      <c r="N6" s="3">
        <v>0</v>
      </c>
      <c r="O6" s="3">
        <f>SUM(E6:N6)</f>
        <v>12</v>
      </c>
      <c r="P6" s="7">
        <v>64.5</v>
      </c>
      <c r="Q6" s="3">
        <f t="shared" si="0"/>
        <v>0</v>
      </c>
      <c r="R6" s="18">
        <f aca="true" t="shared" si="2" ref="R6:R20">O6+Q6</f>
        <v>12</v>
      </c>
      <c r="S6" s="9">
        <f t="shared" si="1"/>
      </c>
      <c r="T6" s="8"/>
    </row>
    <row r="7" spans="1:20" ht="12.75">
      <c r="A7" s="2">
        <v>4</v>
      </c>
      <c r="B7" s="3" t="s">
        <v>31</v>
      </c>
      <c r="C7" s="3" t="s">
        <v>6</v>
      </c>
      <c r="D7" s="3" t="s">
        <v>32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SUM(E7:N7)</f>
        <v>0</v>
      </c>
      <c r="P7" s="7">
        <v>61.48</v>
      </c>
      <c r="Q7" s="3">
        <f t="shared" si="0"/>
        <v>0</v>
      </c>
      <c r="R7" s="18">
        <f t="shared" si="2"/>
        <v>0</v>
      </c>
      <c r="S7" s="9">
        <f t="shared" si="1"/>
        <v>61.48</v>
      </c>
      <c r="T7" s="8">
        <v>6</v>
      </c>
    </row>
    <row r="8" spans="1:20" ht="12.75">
      <c r="A8" s="2">
        <v>5</v>
      </c>
      <c r="B8" s="3" t="s">
        <v>39</v>
      </c>
      <c r="C8" s="3" t="s">
        <v>6</v>
      </c>
      <c r="D8" s="3" t="s">
        <v>40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>SUM(E8:N8)</f>
        <v>0</v>
      </c>
      <c r="P8" s="7">
        <v>60.37</v>
      </c>
      <c r="Q8" s="3">
        <f t="shared" si="0"/>
        <v>0</v>
      </c>
      <c r="R8" s="18">
        <f t="shared" si="2"/>
        <v>0</v>
      </c>
      <c r="S8" s="9">
        <f t="shared" si="1"/>
        <v>60.37</v>
      </c>
      <c r="T8" s="8">
        <v>5</v>
      </c>
    </row>
    <row r="9" spans="1:20" ht="12.75">
      <c r="A9" s="2">
        <v>6</v>
      </c>
      <c r="B9" s="3" t="s">
        <v>39</v>
      </c>
      <c r="C9" s="3" t="s">
        <v>6</v>
      </c>
      <c r="D9" s="3" t="s">
        <v>40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>SUM(E9:N9)</f>
        <v>0</v>
      </c>
      <c r="P9" s="7">
        <v>58.62</v>
      </c>
      <c r="Q9" s="3">
        <f t="shared" si="0"/>
        <v>0</v>
      </c>
      <c r="R9" s="18">
        <f t="shared" si="2"/>
        <v>0</v>
      </c>
      <c r="S9" s="9"/>
      <c r="T9" s="8"/>
    </row>
    <row r="10" spans="1:20" ht="12.75">
      <c r="A10" s="2">
        <v>7</v>
      </c>
      <c r="B10" s="3" t="s">
        <v>41</v>
      </c>
      <c r="C10" s="3" t="s">
        <v>42</v>
      </c>
      <c r="D10" s="3" t="s">
        <v>43</v>
      </c>
      <c r="E10" s="3">
        <v>4</v>
      </c>
      <c r="F10" s="3">
        <v>0</v>
      </c>
      <c r="G10" s="3">
        <v>4</v>
      </c>
      <c r="H10" s="8" t="s">
        <v>107</v>
      </c>
      <c r="I10" s="3"/>
      <c r="J10" s="3"/>
      <c r="K10" s="3"/>
      <c r="L10" s="3"/>
      <c r="M10" s="3"/>
      <c r="N10" s="3"/>
      <c r="O10" s="8" t="s">
        <v>108</v>
      </c>
      <c r="P10" s="7"/>
      <c r="Q10" s="3"/>
      <c r="R10" s="18" t="s">
        <v>109</v>
      </c>
      <c r="S10" s="9"/>
      <c r="T10" s="8"/>
    </row>
    <row r="11" spans="1:20" ht="12.75">
      <c r="A11" s="2">
        <v>8</v>
      </c>
      <c r="B11" s="3" t="s">
        <v>41</v>
      </c>
      <c r="C11" s="3" t="s">
        <v>42</v>
      </c>
      <c r="D11" s="3" t="s">
        <v>43</v>
      </c>
      <c r="E11" s="3">
        <v>0</v>
      </c>
      <c r="F11" s="3">
        <v>0</v>
      </c>
      <c r="G11" s="3">
        <v>4</v>
      </c>
      <c r="H11" s="8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>SUM(E11:N11)</f>
        <v>4</v>
      </c>
      <c r="P11" s="7">
        <v>77.85</v>
      </c>
      <c r="Q11" s="3">
        <f t="shared" si="0"/>
        <v>2</v>
      </c>
      <c r="R11" s="18">
        <f>O11+Q11</f>
        <v>6</v>
      </c>
      <c r="S11" s="9"/>
      <c r="T11" s="8"/>
    </row>
    <row r="12" spans="1:20" ht="12.75">
      <c r="A12" s="2">
        <v>9</v>
      </c>
      <c r="B12" s="8" t="s">
        <v>105</v>
      </c>
      <c r="C12" s="8" t="s">
        <v>34</v>
      </c>
      <c r="D12" s="8" t="s">
        <v>106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>SUM(E12:N12)</f>
        <v>0</v>
      </c>
      <c r="P12" s="7">
        <v>68.06</v>
      </c>
      <c r="Q12" s="3">
        <f t="shared" si="0"/>
        <v>0</v>
      </c>
      <c r="R12" s="18">
        <f>O12+Q12</f>
        <v>0</v>
      </c>
      <c r="S12" s="9">
        <f>IF(R12=0,P12,"")</f>
        <v>68.06</v>
      </c>
      <c r="T12" s="8">
        <v>8</v>
      </c>
    </row>
    <row r="13" spans="1:20" ht="12.75">
      <c r="A13" s="2">
        <v>10</v>
      </c>
      <c r="B13" s="8" t="s">
        <v>105</v>
      </c>
      <c r="C13" s="8" t="s">
        <v>34</v>
      </c>
      <c r="D13" s="8" t="s">
        <v>106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>SUM(E13:N13)</f>
        <v>0</v>
      </c>
      <c r="P13" s="7">
        <v>68.08</v>
      </c>
      <c r="Q13" s="3">
        <f t="shared" si="0"/>
        <v>0</v>
      </c>
      <c r="R13" s="18">
        <f>O13+Q13</f>
        <v>0</v>
      </c>
      <c r="S13" s="9"/>
      <c r="T13" s="8"/>
    </row>
    <row r="14" spans="1:20" ht="12.75">
      <c r="A14" s="2">
        <v>11</v>
      </c>
      <c r="B14" s="3" t="s">
        <v>44</v>
      </c>
      <c r="C14" s="3" t="s">
        <v>45</v>
      </c>
      <c r="D14" s="3" t="s">
        <v>46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>SUM(E14:N14)</f>
        <v>4</v>
      </c>
      <c r="P14" s="7">
        <v>70.89</v>
      </c>
      <c r="Q14" s="3">
        <f t="shared" si="0"/>
        <v>0</v>
      </c>
      <c r="R14" s="18">
        <f t="shared" si="2"/>
        <v>4</v>
      </c>
      <c r="S14" s="9">
        <f t="shared" si="1"/>
      </c>
      <c r="T14" s="8"/>
    </row>
    <row r="15" spans="1:20" ht="12.75">
      <c r="A15" s="2">
        <v>12</v>
      </c>
      <c r="B15" s="3" t="s">
        <v>44</v>
      </c>
      <c r="C15" s="3" t="s">
        <v>45</v>
      </c>
      <c r="D15" s="3" t="s">
        <v>46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0</v>
      </c>
      <c r="N15" s="3">
        <v>0</v>
      </c>
      <c r="O15" s="3">
        <f>SUM(E15:N15)</f>
        <v>4</v>
      </c>
      <c r="P15" s="7">
        <v>73.9</v>
      </c>
      <c r="Q15" s="3">
        <f t="shared" si="0"/>
        <v>1</v>
      </c>
      <c r="R15" s="18">
        <f t="shared" si="2"/>
        <v>5</v>
      </c>
      <c r="S15" s="9">
        <f t="shared" si="1"/>
      </c>
      <c r="T15" s="8"/>
    </row>
    <row r="16" spans="1:20" ht="12.75">
      <c r="A16" s="2">
        <v>13</v>
      </c>
      <c r="B16" s="3" t="s">
        <v>47</v>
      </c>
      <c r="C16" s="3" t="s">
        <v>12</v>
      </c>
      <c r="D16" s="3" t="s">
        <v>48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>SUM(E16:N16)</f>
        <v>0</v>
      </c>
      <c r="P16" s="7">
        <v>60.2</v>
      </c>
      <c r="Q16" s="3">
        <f t="shared" si="0"/>
        <v>0</v>
      </c>
      <c r="R16" s="18">
        <f t="shared" si="2"/>
        <v>0</v>
      </c>
      <c r="S16" s="9">
        <f t="shared" si="1"/>
        <v>60.2</v>
      </c>
      <c r="T16" s="8">
        <v>4</v>
      </c>
    </row>
    <row r="17" spans="1:20" ht="12.75">
      <c r="A17" s="2">
        <v>14</v>
      </c>
      <c r="B17" s="3" t="s">
        <v>20</v>
      </c>
      <c r="C17" s="3" t="s">
        <v>6</v>
      </c>
      <c r="D17" s="3" t="s">
        <v>49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>SUM(E17:N17)</f>
        <v>0</v>
      </c>
      <c r="P17" s="7">
        <v>72.23</v>
      </c>
      <c r="Q17" s="3">
        <f t="shared" si="0"/>
        <v>1</v>
      </c>
      <c r="R17" s="18">
        <f t="shared" si="2"/>
        <v>1</v>
      </c>
      <c r="S17" s="9">
        <f t="shared" si="1"/>
      </c>
      <c r="T17" s="8"/>
    </row>
    <row r="18" spans="1:20" ht="12.75">
      <c r="A18" s="2">
        <v>15</v>
      </c>
      <c r="B18" s="3" t="s">
        <v>36</v>
      </c>
      <c r="C18" s="3" t="s">
        <v>6</v>
      </c>
      <c r="D18" s="3" t="s">
        <v>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>SUM(E18:N18)</f>
        <v>0</v>
      </c>
      <c r="P18" s="7">
        <v>48.92</v>
      </c>
      <c r="Q18" s="3">
        <f t="shared" si="0"/>
        <v>0</v>
      </c>
      <c r="R18" s="18">
        <f t="shared" si="2"/>
        <v>0</v>
      </c>
      <c r="S18" s="9">
        <f t="shared" si="1"/>
        <v>48.92</v>
      </c>
      <c r="T18" s="8">
        <v>1</v>
      </c>
    </row>
    <row r="19" spans="1:20" ht="12.75">
      <c r="A19" s="2">
        <v>16</v>
      </c>
      <c r="B19" s="3" t="s">
        <v>51</v>
      </c>
      <c r="C19" s="3" t="s">
        <v>12</v>
      </c>
      <c r="D19" s="3" t="s">
        <v>52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>SUM(E19:N19)</f>
        <v>0</v>
      </c>
      <c r="P19" s="7">
        <v>51.35</v>
      </c>
      <c r="Q19" s="3">
        <f t="shared" si="0"/>
        <v>0</v>
      </c>
      <c r="R19" s="18">
        <f t="shared" si="2"/>
        <v>0</v>
      </c>
      <c r="S19" s="9">
        <f t="shared" si="1"/>
        <v>51.35</v>
      </c>
      <c r="T19" s="8">
        <v>2</v>
      </c>
    </row>
    <row r="20" spans="1:20" ht="12.75">
      <c r="A20" s="2">
        <v>17</v>
      </c>
      <c r="B20" s="3" t="s">
        <v>38</v>
      </c>
      <c r="C20" s="3" t="s">
        <v>12</v>
      </c>
      <c r="D20" s="3" t="s">
        <v>53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>SUM(E20:N20)</f>
        <v>0</v>
      </c>
      <c r="P20" s="7">
        <v>63.72</v>
      </c>
      <c r="Q20" s="3">
        <f t="shared" si="0"/>
        <v>0</v>
      </c>
      <c r="R20" s="18">
        <f t="shared" si="2"/>
        <v>0</v>
      </c>
      <c r="S20" s="9">
        <f t="shared" si="1"/>
        <v>63.72</v>
      </c>
      <c r="T20" s="8">
        <v>7</v>
      </c>
    </row>
    <row r="21" spans="1:20" ht="12.75">
      <c r="A21" s="2">
        <v>18</v>
      </c>
      <c r="B21" s="8" t="s">
        <v>87</v>
      </c>
      <c r="C21" s="8" t="s">
        <v>12</v>
      </c>
      <c r="D21" s="8" t="s">
        <v>88</v>
      </c>
      <c r="E21" s="3">
        <v>0</v>
      </c>
      <c r="F21" s="3">
        <v>0</v>
      </c>
      <c r="G21" s="3">
        <v>0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>SUM(E21:N21)</f>
        <v>4</v>
      </c>
      <c r="P21" s="7">
        <v>81.73</v>
      </c>
      <c r="Q21" s="3">
        <f t="shared" si="0"/>
        <v>3</v>
      </c>
      <c r="R21" s="18">
        <f>O21+Q21</f>
        <v>7</v>
      </c>
      <c r="S21" s="9">
        <f t="shared" si="1"/>
      </c>
      <c r="T21" s="8"/>
    </row>
    <row r="22" spans="1:20" ht="12.75">
      <c r="A22" s="2">
        <v>19</v>
      </c>
      <c r="B22" s="8" t="s">
        <v>105</v>
      </c>
      <c r="C22" s="8" t="s">
        <v>34</v>
      </c>
      <c r="D22" s="8" t="s">
        <v>110</v>
      </c>
      <c r="E22" s="3">
        <v>0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0</v>
      </c>
      <c r="O22" s="3">
        <f>SUM(E22:N22)</f>
        <v>12</v>
      </c>
      <c r="P22" s="7">
        <v>99.71</v>
      </c>
      <c r="Q22" s="3">
        <f t="shared" si="0"/>
        <v>8</v>
      </c>
      <c r="R22" s="18">
        <f>O22+Q22</f>
        <v>20</v>
      </c>
      <c r="S22" s="9">
        <f>IF(R22=0,P22,"")</f>
      </c>
      <c r="T22" s="8"/>
    </row>
    <row r="23" spans="1:20" ht="12.75">
      <c r="A23" s="2">
        <v>20</v>
      </c>
      <c r="B23" s="8" t="s">
        <v>105</v>
      </c>
      <c r="C23" s="8" t="s">
        <v>34</v>
      </c>
      <c r="D23" s="8" t="s">
        <v>110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>SUM(E23:N23)</f>
        <v>0</v>
      </c>
      <c r="P23" s="7">
        <v>66.51</v>
      </c>
      <c r="Q23" s="3">
        <f t="shared" si="0"/>
        <v>0</v>
      </c>
      <c r="R23" s="18">
        <f>O23+Q23</f>
        <v>0</v>
      </c>
      <c r="S23" s="9"/>
      <c r="T23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B15" sqref="B15"/>
    </sheetView>
  </sheetViews>
  <sheetFormatPr defaultColWidth="11.57421875" defaultRowHeight="12.75"/>
  <cols>
    <col min="1" max="1" width="3.57421875" style="1" customWidth="1"/>
    <col min="2" max="2" width="26.28125" style="1" customWidth="1"/>
    <col min="3" max="3" width="20.140625" style="1" customWidth="1"/>
    <col min="4" max="4" width="20.00390625" style="1" customWidth="1"/>
    <col min="5" max="18" width="4.28125" style="1" customWidth="1"/>
    <col min="19" max="19" width="6.57421875" style="5" bestFit="1" customWidth="1"/>
    <col min="20" max="20" width="8.28125" style="1" bestFit="1" customWidth="1"/>
    <col min="21" max="21" width="6.421875" style="1" bestFit="1" customWidth="1"/>
    <col min="22" max="22" width="7.57421875" style="5" bestFit="1" customWidth="1"/>
    <col min="23" max="23" width="8.00390625" style="1" bestFit="1" customWidth="1"/>
    <col min="24" max="16384" width="11.57421875" style="1" customWidth="1"/>
  </cols>
  <sheetData>
    <row r="2" spans="2:19" ht="12.75">
      <c r="B2" s="2" t="s">
        <v>54</v>
      </c>
      <c r="Q2" s="11"/>
      <c r="R2" s="12" t="s">
        <v>100</v>
      </c>
      <c r="S2" s="10">
        <v>97</v>
      </c>
    </row>
    <row r="3" spans="5:23" ht="12.75"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89</v>
      </c>
      <c r="K3" s="2" t="s">
        <v>90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>
        <v>12</v>
      </c>
      <c r="R3" s="2" t="s">
        <v>1</v>
      </c>
      <c r="S3" s="6" t="s">
        <v>2</v>
      </c>
      <c r="T3" s="2" t="s">
        <v>3</v>
      </c>
      <c r="U3" s="18" t="s">
        <v>4</v>
      </c>
      <c r="V3" s="6" t="s">
        <v>104</v>
      </c>
      <c r="W3" s="2" t="s">
        <v>103</v>
      </c>
    </row>
    <row r="4" spans="1:23" ht="12.75">
      <c r="A4" s="2">
        <v>1</v>
      </c>
      <c r="B4" s="3" t="s">
        <v>51</v>
      </c>
      <c r="C4" s="3" t="s">
        <v>12</v>
      </c>
      <c r="D4" s="3" t="s">
        <v>52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f>SUM(E4:Q4)</f>
        <v>0</v>
      </c>
      <c r="S4" s="7">
        <v>66.2</v>
      </c>
      <c r="T4" s="3">
        <f>IF(S4&gt;$S$2,ROUNDUP((S4-$S$2)/4,0),0)</f>
        <v>0</v>
      </c>
      <c r="U4" s="18">
        <f>R4+T4</f>
        <v>0</v>
      </c>
      <c r="V4" s="9">
        <f>IF(U4=0,S4,"")</f>
        <v>66.2</v>
      </c>
      <c r="W4" s="20">
        <v>1</v>
      </c>
    </row>
    <row r="5" spans="1:23" ht="12.75">
      <c r="A5" s="2">
        <v>2</v>
      </c>
      <c r="B5" s="3" t="s">
        <v>55</v>
      </c>
      <c r="C5" s="3" t="s">
        <v>34</v>
      </c>
      <c r="D5" s="3" t="s">
        <v>56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f aca="true" t="shared" si="0" ref="R5:R24">SUM(E5:Q5)</f>
        <v>0</v>
      </c>
      <c r="S5" s="7">
        <v>99.35</v>
      </c>
      <c r="T5" s="3">
        <f>IF(S5&gt;$S$2,ROUNDUP((S5-$S$2)/4,0),0)</f>
        <v>1</v>
      </c>
      <c r="U5" s="18">
        <f aca="true" t="shared" si="1" ref="U5:U24">R5+T5</f>
        <v>1</v>
      </c>
      <c r="V5" s="9">
        <f aca="true" t="shared" si="2" ref="V5:V24">IF(U5=0,S5,"")</f>
      </c>
      <c r="W5" s="8"/>
    </row>
    <row r="6" spans="1:23" ht="12.75">
      <c r="A6" s="2">
        <v>3</v>
      </c>
      <c r="B6" s="3" t="s">
        <v>36</v>
      </c>
      <c r="C6" s="3" t="s">
        <v>6</v>
      </c>
      <c r="D6" s="3" t="s">
        <v>50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4</v>
      </c>
      <c r="P6" s="3">
        <v>0</v>
      </c>
      <c r="Q6" s="3">
        <v>0</v>
      </c>
      <c r="R6" s="3">
        <f t="shared" si="0"/>
        <v>4</v>
      </c>
      <c r="S6" s="7">
        <v>70.72</v>
      </c>
      <c r="T6" s="3">
        <f aca="true" t="shared" si="3" ref="T6:T24">IF(S6&gt;$S$2,ROUNDUP((S6-$S$2)/4,0),0)</f>
        <v>0</v>
      </c>
      <c r="U6" s="18">
        <f t="shared" si="1"/>
        <v>4</v>
      </c>
      <c r="V6" s="9">
        <f t="shared" si="2"/>
      </c>
      <c r="W6" s="8"/>
    </row>
    <row r="7" spans="1:23" ht="12.75">
      <c r="A7" s="2">
        <v>4</v>
      </c>
      <c r="B7" s="3" t="s">
        <v>33</v>
      </c>
      <c r="C7" s="3" t="s">
        <v>34</v>
      </c>
      <c r="D7" s="3" t="s">
        <v>57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f t="shared" si="0"/>
        <v>0</v>
      </c>
      <c r="S7" s="7">
        <v>85.79</v>
      </c>
      <c r="T7" s="3">
        <f t="shared" si="3"/>
        <v>0</v>
      </c>
      <c r="U7" s="18">
        <f t="shared" si="1"/>
        <v>0</v>
      </c>
      <c r="V7" s="9">
        <f t="shared" si="2"/>
        <v>85.79</v>
      </c>
      <c r="W7" s="8">
        <v>6</v>
      </c>
    </row>
    <row r="8" spans="1:23" ht="12.75">
      <c r="A8" s="2">
        <v>5</v>
      </c>
      <c r="B8" s="8" t="s">
        <v>87</v>
      </c>
      <c r="C8" s="8" t="s">
        <v>12</v>
      </c>
      <c r="D8" s="8" t="s">
        <v>88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f>SUM(E8:Q8)</f>
        <v>4</v>
      </c>
      <c r="S8" s="7">
        <v>97.65</v>
      </c>
      <c r="T8" s="3">
        <f t="shared" si="3"/>
        <v>1</v>
      </c>
      <c r="U8" s="18">
        <f>R8+T8</f>
        <v>5</v>
      </c>
      <c r="V8" s="9">
        <f t="shared" si="2"/>
      </c>
      <c r="W8" s="8"/>
    </row>
    <row r="9" spans="1:23" ht="12.75">
      <c r="A9" s="2">
        <v>6</v>
      </c>
      <c r="B9" s="3" t="s">
        <v>38</v>
      </c>
      <c r="C9" s="3" t="s">
        <v>12</v>
      </c>
      <c r="D9" s="3" t="s">
        <v>53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4</v>
      </c>
      <c r="N9" s="3">
        <v>0</v>
      </c>
      <c r="O9" s="3">
        <v>4</v>
      </c>
      <c r="P9" s="3">
        <v>0</v>
      </c>
      <c r="Q9" s="3">
        <v>0</v>
      </c>
      <c r="R9" s="3">
        <f t="shared" si="0"/>
        <v>8</v>
      </c>
      <c r="S9" s="7">
        <v>106.24</v>
      </c>
      <c r="T9" s="3">
        <f t="shared" si="3"/>
        <v>3</v>
      </c>
      <c r="U9" s="18">
        <f t="shared" si="1"/>
        <v>11</v>
      </c>
      <c r="V9" s="9">
        <f t="shared" si="2"/>
      </c>
      <c r="W9" s="8"/>
    </row>
    <row r="10" spans="1:23" ht="12.75">
      <c r="A10" s="2">
        <v>7</v>
      </c>
      <c r="B10" s="3" t="s">
        <v>47</v>
      </c>
      <c r="C10" s="3" t="s">
        <v>12</v>
      </c>
      <c r="D10" s="3" t="s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f t="shared" si="0"/>
        <v>4</v>
      </c>
      <c r="S10" s="7">
        <v>86.95</v>
      </c>
      <c r="T10" s="3">
        <f t="shared" si="3"/>
        <v>0</v>
      </c>
      <c r="U10" s="18">
        <f t="shared" si="1"/>
        <v>4</v>
      </c>
      <c r="V10" s="9">
        <f t="shared" si="2"/>
      </c>
      <c r="W10" s="8"/>
    </row>
    <row r="11" spans="1:23" ht="12.75">
      <c r="A11" s="2">
        <v>8</v>
      </c>
      <c r="B11" s="3" t="s">
        <v>20</v>
      </c>
      <c r="C11" s="3" t="s">
        <v>6</v>
      </c>
      <c r="D11" s="3" t="s">
        <v>49</v>
      </c>
      <c r="E11" s="3">
        <v>0</v>
      </c>
      <c r="F11" s="3">
        <v>0</v>
      </c>
      <c r="G11" s="3">
        <v>0</v>
      </c>
      <c r="H11" s="3">
        <v>0</v>
      </c>
      <c r="I11" s="3">
        <v>4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f>SUM(E11:Q11)</f>
        <v>8</v>
      </c>
      <c r="S11" s="7">
        <v>104.03</v>
      </c>
      <c r="T11" s="3">
        <f>IF(S11&gt;$S$2,ROUNDUP((S11-$S$2)/4,0),0)</f>
        <v>2</v>
      </c>
      <c r="U11" s="18">
        <f>R11+T11</f>
        <v>10</v>
      </c>
      <c r="V11" s="9">
        <f t="shared" si="2"/>
      </c>
      <c r="W11" s="8"/>
    </row>
    <row r="12" spans="1:23" ht="12.75">
      <c r="A12" s="2">
        <v>9</v>
      </c>
      <c r="B12" s="3" t="s">
        <v>28</v>
      </c>
      <c r="C12" s="3" t="s">
        <v>29</v>
      </c>
      <c r="D12" s="3" t="s">
        <v>58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f t="shared" si="0"/>
        <v>0</v>
      </c>
      <c r="S12" s="7">
        <v>77.99</v>
      </c>
      <c r="T12" s="3">
        <f t="shared" si="3"/>
        <v>0</v>
      </c>
      <c r="U12" s="18">
        <f t="shared" si="1"/>
        <v>0</v>
      </c>
      <c r="V12" s="9">
        <f t="shared" si="2"/>
        <v>77.99</v>
      </c>
      <c r="W12" s="8">
        <v>5</v>
      </c>
    </row>
    <row r="13" spans="1:23" ht="12.75">
      <c r="A13" s="2">
        <v>10</v>
      </c>
      <c r="B13" s="3" t="s">
        <v>59</v>
      </c>
      <c r="C13" s="3" t="s">
        <v>12</v>
      </c>
      <c r="D13" s="3" t="s">
        <v>60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f t="shared" si="0"/>
        <v>0</v>
      </c>
      <c r="S13" s="7">
        <v>99.78</v>
      </c>
      <c r="T13" s="3">
        <f t="shared" si="3"/>
        <v>1</v>
      </c>
      <c r="U13" s="18">
        <f t="shared" si="1"/>
        <v>1</v>
      </c>
      <c r="V13" s="9">
        <f t="shared" si="2"/>
      </c>
      <c r="W13" s="8"/>
    </row>
    <row r="14" spans="1:23" ht="12.75">
      <c r="A14" s="2">
        <v>11</v>
      </c>
      <c r="B14" s="3" t="s">
        <v>51</v>
      </c>
      <c r="C14" s="3" t="s">
        <v>12</v>
      </c>
      <c r="D14" s="3" t="s">
        <v>61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f t="shared" si="0"/>
        <v>0</v>
      </c>
      <c r="S14" s="7">
        <v>77.08</v>
      </c>
      <c r="T14" s="3">
        <f t="shared" si="3"/>
        <v>0</v>
      </c>
      <c r="U14" s="18">
        <f t="shared" si="1"/>
        <v>0</v>
      </c>
      <c r="V14" s="9">
        <f t="shared" si="2"/>
        <v>77.08</v>
      </c>
      <c r="W14" s="8">
        <v>4</v>
      </c>
    </row>
    <row r="15" spans="1:23" ht="12.75">
      <c r="A15" s="2">
        <v>12</v>
      </c>
      <c r="B15" s="3" t="s">
        <v>31</v>
      </c>
      <c r="C15" s="3" t="s">
        <v>6</v>
      </c>
      <c r="D15" s="3" t="s">
        <v>62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f t="shared" si="0"/>
        <v>0</v>
      </c>
      <c r="S15" s="7">
        <v>68.87</v>
      </c>
      <c r="T15" s="3">
        <f t="shared" si="3"/>
        <v>0</v>
      </c>
      <c r="U15" s="18">
        <f t="shared" si="1"/>
        <v>0</v>
      </c>
      <c r="V15" s="9">
        <f t="shared" si="2"/>
        <v>68.87</v>
      </c>
      <c r="W15" s="14">
        <v>2</v>
      </c>
    </row>
    <row r="16" spans="1:23" ht="12.75">
      <c r="A16" s="2">
        <v>13</v>
      </c>
      <c r="B16" s="3" t="s">
        <v>65</v>
      </c>
      <c r="C16" s="3" t="s">
        <v>6</v>
      </c>
      <c r="D16" s="3" t="s">
        <v>66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f t="shared" si="0"/>
        <v>0</v>
      </c>
      <c r="S16" s="7">
        <v>71.16</v>
      </c>
      <c r="T16" s="3">
        <f t="shared" si="3"/>
        <v>0</v>
      </c>
      <c r="U16" s="18">
        <f t="shared" si="1"/>
        <v>0</v>
      </c>
      <c r="V16" s="9">
        <f t="shared" si="2"/>
        <v>71.16</v>
      </c>
      <c r="W16" s="19">
        <v>3</v>
      </c>
    </row>
    <row r="17" spans="1:23" ht="12.75">
      <c r="A17" s="2">
        <v>14</v>
      </c>
      <c r="B17" s="3" t="s">
        <v>67</v>
      </c>
      <c r="C17" s="3" t="s">
        <v>12</v>
      </c>
      <c r="D17" s="3" t="s">
        <v>68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f t="shared" si="0"/>
        <v>0</v>
      </c>
      <c r="S17" s="7">
        <v>96.53</v>
      </c>
      <c r="T17" s="3">
        <f t="shared" si="3"/>
        <v>0</v>
      </c>
      <c r="U17" s="18">
        <f t="shared" si="1"/>
        <v>0</v>
      </c>
      <c r="V17" s="9">
        <f t="shared" si="2"/>
        <v>96.53</v>
      </c>
      <c r="W17" s="8">
        <v>9</v>
      </c>
    </row>
    <row r="18" spans="1:23" ht="12.75">
      <c r="A18" s="2">
        <v>15</v>
      </c>
      <c r="B18" s="3" t="s">
        <v>69</v>
      </c>
      <c r="C18" s="3" t="s">
        <v>34</v>
      </c>
      <c r="D18" s="3" t="s">
        <v>70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f t="shared" si="0"/>
        <v>0</v>
      </c>
      <c r="S18" s="7">
        <v>92.6</v>
      </c>
      <c r="T18" s="3">
        <f t="shared" si="3"/>
        <v>0</v>
      </c>
      <c r="U18" s="18">
        <f t="shared" si="1"/>
        <v>0</v>
      </c>
      <c r="V18" s="9">
        <f t="shared" si="2"/>
        <v>92.6</v>
      </c>
      <c r="W18" s="8">
        <v>8</v>
      </c>
    </row>
    <row r="19" spans="1:23" ht="12.75">
      <c r="A19" s="2">
        <v>16</v>
      </c>
      <c r="B19" s="3" t="s">
        <v>55</v>
      </c>
      <c r="C19" s="3" t="s">
        <v>34</v>
      </c>
      <c r="D19" s="3" t="s">
        <v>71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v>0</v>
      </c>
      <c r="R19" s="3">
        <f t="shared" si="0"/>
        <v>4</v>
      </c>
      <c r="S19" s="7">
        <v>113.05</v>
      </c>
      <c r="T19" s="3">
        <f t="shared" si="3"/>
        <v>5</v>
      </c>
      <c r="U19" s="18">
        <f t="shared" si="1"/>
        <v>9</v>
      </c>
      <c r="V19" s="9">
        <f t="shared" si="2"/>
      </c>
      <c r="W19" s="8"/>
    </row>
    <row r="20" spans="1:23" ht="12.75">
      <c r="A20" s="2">
        <v>17</v>
      </c>
      <c r="B20" s="3" t="s">
        <v>36</v>
      </c>
      <c r="C20" s="3" t="s">
        <v>6</v>
      </c>
      <c r="D20" s="3" t="s">
        <v>37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4</v>
      </c>
      <c r="P20" s="3">
        <v>0</v>
      </c>
      <c r="Q20" s="3">
        <v>0</v>
      </c>
      <c r="R20" s="3">
        <f t="shared" si="0"/>
        <v>12</v>
      </c>
      <c r="S20" s="7">
        <v>81.19</v>
      </c>
      <c r="T20" s="3">
        <f t="shared" si="3"/>
        <v>0</v>
      </c>
      <c r="U20" s="18">
        <f t="shared" si="1"/>
        <v>12</v>
      </c>
      <c r="V20" s="9">
        <f t="shared" si="2"/>
      </c>
      <c r="W20" s="8"/>
    </row>
    <row r="21" spans="1:23" ht="12.75">
      <c r="A21" s="2">
        <v>18</v>
      </c>
      <c r="B21" s="3" t="s">
        <v>33</v>
      </c>
      <c r="C21" s="3" t="s">
        <v>34</v>
      </c>
      <c r="D21" s="3" t="s">
        <v>72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0"/>
        <v>0</v>
      </c>
      <c r="S21" s="7">
        <v>91.53</v>
      </c>
      <c r="T21" s="3">
        <f t="shared" si="3"/>
        <v>0</v>
      </c>
      <c r="U21" s="18">
        <f t="shared" si="1"/>
        <v>0</v>
      </c>
      <c r="V21" s="9">
        <f t="shared" si="2"/>
        <v>91.53</v>
      </c>
      <c r="W21" s="8">
        <v>7</v>
      </c>
    </row>
    <row r="22" spans="1:23" ht="12.75">
      <c r="A22" s="2">
        <v>19</v>
      </c>
      <c r="B22" s="3" t="s">
        <v>51</v>
      </c>
      <c r="C22" s="3" t="s">
        <v>12</v>
      </c>
      <c r="D22" s="3" t="s">
        <v>73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4</v>
      </c>
      <c r="R22" s="3">
        <f t="shared" si="0"/>
        <v>4</v>
      </c>
      <c r="S22" s="7">
        <v>84.5</v>
      </c>
      <c r="T22" s="3">
        <f t="shared" si="3"/>
        <v>0</v>
      </c>
      <c r="U22" s="18">
        <f t="shared" si="1"/>
        <v>4</v>
      </c>
      <c r="V22" s="9">
        <f t="shared" si="2"/>
      </c>
      <c r="W22" s="8"/>
    </row>
    <row r="23" spans="1:23" ht="12.75">
      <c r="A23" s="2">
        <v>20</v>
      </c>
      <c r="B23" s="3" t="s">
        <v>74</v>
      </c>
      <c r="C23" s="3" t="s">
        <v>12</v>
      </c>
      <c r="D23" s="3" t="s">
        <v>75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  <c r="O23" s="3">
        <v>0</v>
      </c>
      <c r="P23" s="3">
        <v>4</v>
      </c>
      <c r="Q23" s="3">
        <v>0</v>
      </c>
      <c r="R23" s="3">
        <f t="shared" si="0"/>
        <v>8</v>
      </c>
      <c r="S23" s="7">
        <v>77.57</v>
      </c>
      <c r="T23" s="3">
        <f t="shared" si="3"/>
        <v>0</v>
      </c>
      <c r="U23" s="18">
        <f t="shared" si="1"/>
        <v>8</v>
      </c>
      <c r="V23" s="9">
        <f t="shared" si="2"/>
      </c>
      <c r="W23" s="8"/>
    </row>
    <row r="24" spans="1:23" ht="12.75">
      <c r="A24" s="2">
        <v>21</v>
      </c>
      <c r="B24" s="3" t="s">
        <v>76</v>
      </c>
      <c r="C24" s="3" t="s">
        <v>12</v>
      </c>
      <c r="D24" s="3" t="s">
        <v>77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0</v>
      </c>
      <c r="N24" s="3">
        <v>0</v>
      </c>
      <c r="O24" s="3">
        <v>0</v>
      </c>
      <c r="P24" s="3">
        <v>0</v>
      </c>
      <c r="Q24" s="8" t="s">
        <v>107</v>
      </c>
      <c r="R24" s="8" t="s">
        <v>108</v>
      </c>
      <c r="S24" s="7"/>
      <c r="T24" s="3"/>
      <c r="U24" s="18" t="s">
        <v>109</v>
      </c>
      <c r="V24" s="9">
        <f t="shared" si="2"/>
      </c>
      <c r="W24" s="8"/>
    </row>
    <row r="25" ht="12.75">
      <c r="A25" s="1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23"/>
  <sheetViews>
    <sheetView zoomScalePageLayoutView="0" workbookViewId="0" topLeftCell="A1">
      <selection activeCell="S5" sqref="S5"/>
    </sheetView>
  </sheetViews>
  <sheetFormatPr defaultColWidth="11.57421875" defaultRowHeight="12.75"/>
  <cols>
    <col min="1" max="1" width="3.57421875" style="1" customWidth="1"/>
    <col min="2" max="2" width="18.57421875" style="1" customWidth="1"/>
    <col min="3" max="3" width="18.00390625" style="1" customWidth="1"/>
    <col min="4" max="4" width="16.421875" style="1" bestFit="1" customWidth="1"/>
    <col min="5" max="17" width="4.28125" style="1" customWidth="1"/>
    <col min="18" max="18" width="5.57421875" style="5" customWidth="1"/>
    <col min="19" max="19" width="8.7109375" style="1" customWidth="1"/>
    <col min="20" max="20" width="7.00390625" style="13" customWidth="1"/>
    <col min="21" max="21" width="7.57421875" style="5" bestFit="1" customWidth="1"/>
    <col min="22" max="22" width="7.140625" style="1" bestFit="1" customWidth="1"/>
    <col min="23" max="16384" width="11.57421875" style="1" customWidth="1"/>
  </cols>
  <sheetData>
    <row r="2" spans="2:18" ht="12.75">
      <c r="B2" s="2" t="s">
        <v>78</v>
      </c>
      <c r="P2" s="11"/>
      <c r="Q2" s="12" t="s">
        <v>100</v>
      </c>
      <c r="R2" s="10">
        <v>82</v>
      </c>
    </row>
    <row r="3" spans="5:22" ht="12.75"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89</v>
      </c>
      <c r="K3" s="2" t="s">
        <v>90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 t="s">
        <v>1</v>
      </c>
      <c r="R3" s="6" t="s">
        <v>2</v>
      </c>
      <c r="S3" s="2" t="s">
        <v>3</v>
      </c>
      <c r="T3" s="18" t="s">
        <v>4</v>
      </c>
      <c r="U3" s="6" t="s">
        <v>104</v>
      </c>
      <c r="V3" s="2" t="s">
        <v>111</v>
      </c>
    </row>
    <row r="4" spans="1:22" ht="12.75">
      <c r="A4" s="2">
        <v>1</v>
      </c>
      <c r="B4" s="3" t="s">
        <v>69</v>
      </c>
      <c r="C4" s="3" t="s">
        <v>34</v>
      </c>
      <c r="D4" s="3" t="s">
        <v>70</v>
      </c>
      <c r="E4" s="3">
        <v>0</v>
      </c>
      <c r="F4" s="3">
        <v>0</v>
      </c>
      <c r="G4" s="3">
        <v>0</v>
      </c>
      <c r="H4" s="3">
        <v>4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f>SUM(E4:P4)</f>
        <v>4</v>
      </c>
      <c r="R4" s="7">
        <v>79.41</v>
      </c>
      <c r="S4" s="3">
        <f>IF(R4&gt;$R$2,ROUNDUP((R4-$R$2)/4,0),0)</f>
        <v>0</v>
      </c>
      <c r="T4" s="18">
        <f>Q4+S4</f>
        <v>4</v>
      </c>
      <c r="U4" s="9">
        <f>IF(T4=0,R4,"")</f>
      </c>
      <c r="V4" s="8"/>
    </row>
    <row r="5" spans="1:22" ht="12.75">
      <c r="A5" s="2">
        <v>2</v>
      </c>
      <c r="B5" s="3" t="s">
        <v>55</v>
      </c>
      <c r="C5" s="3" t="s">
        <v>34</v>
      </c>
      <c r="D5" s="3" t="s">
        <v>71</v>
      </c>
      <c r="E5" s="3">
        <v>0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f aca="true" t="shared" si="0" ref="Q5:Q23">SUM(E5:P5)</f>
        <v>4</v>
      </c>
      <c r="R5" s="7">
        <v>89.82</v>
      </c>
      <c r="S5" s="3">
        <f aca="true" t="shared" si="1" ref="S5:S23">IF(R5&gt;$R$2,ROUNDUP((R5-$R$2)/4,0),0)</f>
        <v>2</v>
      </c>
      <c r="T5" s="18">
        <f aca="true" t="shared" si="2" ref="T5:T23">Q5+S5</f>
        <v>6</v>
      </c>
      <c r="U5" s="9">
        <f aca="true" t="shared" si="3" ref="U5:U23">IF(T5=0,R5,"")</f>
      </c>
      <c r="V5" s="8"/>
    </row>
    <row r="6" spans="1:22" ht="12.75">
      <c r="A6" s="2">
        <v>3</v>
      </c>
      <c r="B6" s="3" t="s">
        <v>33</v>
      </c>
      <c r="C6" s="3" t="s">
        <v>34</v>
      </c>
      <c r="D6" s="3" t="s">
        <v>72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4</v>
      </c>
      <c r="Q6" s="3">
        <f t="shared" si="0"/>
        <v>4</v>
      </c>
      <c r="R6" s="7">
        <v>76.3</v>
      </c>
      <c r="S6" s="3">
        <f t="shared" si="1"/>
        <v>0</v>
      </c>
      <c r="T6" s="18">
        <f t="shared" si="2"/>
        <v>4</v>
      </c>
      <c r="U6" s="9">
        <f t="shared" si="3"/>
      </c>
      <c r="V6" s="8"/>
    </row>
    <row r="7" spans="1:22" ht="12.75">
      <c r="A7" s="2">
        <v>4</v>
      </c>
      <c r="B7" s="3" t="s">
        <v>28</v>
      </c>
      <c r="C7" s="3" t="s">
        <v>29</v>
      </c>
      <c r="D7" s="3" t="s">
        <v>58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</v>
      </c>
      <c r="K7" s="3">
        <v>0</v>
      </c>
      <c r="L7" s="3">
        <v>4</v>
      </c>
      <c r="M7" s="3">
        <v>0</v>
      </c>
      <c r="N7" s="3">
        <v>4</v>
      </c>
      <c r="O7" s="3">
        <v>0</v>
      </c>
      <c r="P7" s="3">
        <v>0</v>
      </c>
      <c r="Q7" s="3">
        <f t="shared" si="0"/>
        <v>12</v>
      </c>
      <c r="R7" s="7">
        <v>85</v>
      </c>
      <c r="S7" s="3">
        <f t="shared" si="1"/>
        <v>1</v>
      </c>
      <c r="T7" s="18">
        <f t="shared" si="2"/>
        <v>13</v>
      </c>
      <c r="U7" s="9">
        <f t="shared" si="3"/>
      </c>
      <c r="V7" s="8"/>
    </row>
    <row r="8" spans="1:22" ht="12.75">
      <c r="A8" s="2">
        <v>5</v>
      </c>
      <c r="B8" s="3" t="s">
        <v>51</v>
      </c>
      <c r="C8" s="3" t="s">
        <v>12</v>
      </c>
      <c r="D8" s="3" t="s">
        <v>73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t="shared" si="0"/>
        <v>0</v>
      </c>
      <c r="R8" s="7">
        <v>75.51</v>
      </c>
      <c r="S8" s="3">
        <f t="shared" si="1"/>
        <v>0</v>
      </c>
      <c r="T8" s="18">
        <f t="shared" si="2"/>
        <v>0</v>
      </c>
      <c r="U8" s="9">
        <f t="shared" si="3"/>
        <v>75.51</v>
      </c>
      <c r="V8" s="8">
        <v>5</v>
      </c>
    </row>
    <row r="9" spans="1:22" ht="12.75">
      <c r="A9" s="2">
        <v>6</v>
      </c>
      <c r="B9" s="3" t="s">
        <v>59</v>
      </c>
      <c r="C9" s="3" t="s">
        <v>12</v>
      </c>
      <c r="D9" s="3" t="s">
        <v>60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si="0"/>
        <v>0</v>
      </c>
      <c r="R9" s="7">
        <v>79.03</v>
      </c>
      <c r="S9" s="3">
        <f t="shared" si="1"/>
        <v>0</v>
      </c>
      <c r="T9" s="18">
        <f t="shared" si="2"/>
        <v>0</v>
      </c>
      <c r="U9" s="9">
        <f t="shared" si="3"/>
        <v>79.03</v>
      </c>
      <c r="V9" s="8">
        <v>7</v>
      </c>
    </row>
    <row r="10" spans="1:22" ht="12.75">
      <c r="A10" s="2">
        <v>7</v>
      </c>
      <c r="B10" s="3" t="s">
        <v>74</v>
      </c>
      <c r="C10" s="3" t="s">
        <v>12</v>
      </c>
      <c r="D10" s="3" t="s">
        <v>75</v>
      </c>
      <c r="E10" s="3">
        <v>0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  <c r="O10" s="3">
        <v>0</v>
      </c>
      <c r="P10" s="3">
        <v>0</v>
      </c>
      <c r="Q10" s="3">
        <f t="shared" si="0"/>
        <v>8</v>
      </c>
      <c r="R10" s="7">
        <v>84.48</v>
      </c>
      <c r="S10" s="3">
        <f t="shared" si="1"/>
        <v>1</v>
      </c>
      <c r="T10" s="18">
        <f t="shared" si="2"/>
        <v>9</v>
      </c>
      <c r="U10" s="9">
        <f t="shared" si="3"/>
      </c>
      <c r="V10" s="8"/>
    </row>
    <row r="11" spans="1:22" ht="12.75">
      <c r="A11" s="2">
        <v>8</v>
      </c>
      <c r="B11" s="3" t="s">
        <v>76</v>
      </c>
      <c r="C11" s="3" t="s">
        <v>12</v>
      </c>
      <c r="D11" s="3" t="s">
        <v>77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f t="shared" si="0"/>
        <v>4</v>
      </c>
      <c r="R11" s="7">
        <v>75.53</v>
      </c>
      <c r="S11" s="3">
        <f t="shared" si="1"/>
        <v>0</v>
      </c>
      <c r="T11" s="18">
        <f t="shared" si="2"/>
        <v>4</v>
      </c>
      <c r="U11" s="9">
        <f t="shared" si="3"/>
      </c>
      <c r="V11" s="8"/>
    </row>
    <row r="12" spans="1:22" ht="12.75">
      <c r="A12" s="2">
        <v>9</v>
      </c>
      <c r="B12" s="3" t="s">
        <v>69</v>
      </c>
      <c r="C12" s="3" t="s">
        <v>34</v>
      </c>
      <c r="D12" s="3" t="s">
        <v>79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0"/>
        <v>0</v>
      </c>
      <c r="R12" s="7">
        <v>82.82</v>
      </c>
      <c r="S12" s="3">
        <f t="shared" si="1"/>
        <v>1</v>
      </c>
      <c r="T12" s="18">
        <f t="shared" si="2"/>
        <v>1</v>
      </c>
      <c r="U12" s="9">
        <f t="shared" si="3"/>
      </c>
      <c r="V12" s="8"/>
    </row>
    <row r="13" spans="1:22" ht="12.75">
      <c r="A13" s="2">
        <v>10</v>
      </c>
      <c r="B13" s="3" t="s">
        <v>55</v>
      </c>
      <c r="C13" s="3" t="s">
        <v>34</v>
      </c>
      <c r="D13" s="3" t="s">
        <v>56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4</v>
      </c>
      <c r="P13" s="3">
        <v>0</v>
      </c>
      <c r="Q13" s="3">
        <f t="shared" si="0"/>
        <v>4</v>
      </c>
      <c r="R13" s="7">
        <v>83.18</v>
      </c>
      <c r="S13" s="3">
        <f t="shared" si="1"/>
        <v>1</v>
      </c>
      <c r="T13" s="18">
        <f t="shared" si="2"/>
        <v>5</v>
      </c>
      <c r="U13" s="9">
        <f t="shared" si="3"/>
      </c>
      <c r="V13" s="8"/>
    </row>
    <row r="14" spans="1:22" ht="12.75">
      <c r="A14" s="2">
        <v>11</v>
      </c>
      <c r="B14" s="3" t="s">
        <v>33</v>
      </c>
      <c r="C14" s="3" t="s">
        <v>34</v>
      </c>
      <c r="D14" s="3" t="s">
        <v>57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0"/>
        <v>8</v>
      </c>
      <c r="R14" s="7">
        <v>74.1</v>
      </c>
      <c r="S14" s="3">
        <f t="shared" si="1"/>
        <v>0</v>
      </c>
      <c r="T14" s="18">
        <f t="shared" si="2"/>
        <v>8</v>
      </c>
      <c r="U14" s="9">
        <f t="shared" si="3"/>
      </c>
      <c r="V14" s="8"/>
    </row>
    <row r="15" spans="1:22" ht="12.75">
      <c r="A15" s="2">
        <v>12</v>
      </c>
      <c r="B15" s="8" t="s">
        <v>98</v>
      </c>
      <c r="C15" s="8" t="s">
        <v>45</v>
      </c>
      <c r="D15" s="8" t="s">
        <v>112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0"/>
        <v>0</v>
      </c>
      <c r="R15" s="7">
        <v>66.44</v>
      </c>
      <c r="S15" s="3">
        <f t="shared" si="1"/>
        <v>0</v>
      </c>
      <c r="T15" s="18">
        <f t="shared" si="2"/>
        <v>0</v>
      </c>
      <c r="U15" s="9">
        <f t="shared" si="3"/>
        <v>66.44</v>
      </c>
      <c r="V15" s="19">
        <v>3</v>
      </c>
    </row>
    <row r="16" spans="1:22" ht="12.75">
      <c r="A16" s="2">
        <v>13</v>
      </c>
      <c r="B16" s="3" t="s">
        <v>31</v>
      </c>
      <c r="C16" s="3" t="s">
        <v>6</v>
      </c>
      <c r="D16" s="3" t="s">
        <v>62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0"/>
        <v>0</v>
      </c>
      <c r="R16" s="7">
        <v>62.18</v>
      </c>
      <c r="S16" s="3">
        <f t="shared" si="1"/>
        <v>0</v>
      </c>
      <c r="T16" s="18">
        <f t="shared" si="2"/>
        <v>0</v>
      </c>
      <c r="U16" s="9">
        <f t="shared" si="3"/>
        <v>62.18</v>
      </c>
      <c r="V16" s="20">
        <v>1</v>
      </c>
    </row>
    <row r="17" spans="1:22" ht="12.75">
      <c r="A17" s="2">
        <v>14</v>
      </c>
      <c r="B17" s="3" t="s">
        <v>63</v>
      </c>
      <c r="C17" s="3" t="s">
        <v>6</v>
      </c>
      <c r="D17" s="3" t="s">
        <v>64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4</v>
      </c>
      <c r="P17" s="3">
        <v>0</v>
      </c>
      <c r="Q17" s="3">
        <f t="shared" si="0"/>
        <v>4</v>
      </c>
      <c r="R17" s="7">
        <v>66.59</v>
      </c>
      <c r="S17" s="3">
        <f t="shared" si="1"/>
        <v>0</v>
      </c>
      <c r="T17" s="18">
        <f t="shared" si="2"/>
        <v>4</v>
      </c>
      <c r="U17" s="9">
        <f t="shared" si="3"/>
      </c>
      <c r="V17" s="2"/>
    </row>
    <row r="18" spans="1:22" ht="12.75">
      <c r="A18" s="2">
        <v>15</v>
      </c>
      <c r="B18" s="3" t="s">
        <v>65</v>
      </c>
      <c r="C18" s="3" t="s">
        <v>6</v>
      </c>
      <c r="D18" s="3" t="s">
        <v>66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0"/>
        <v>0</v>
      </c>
      <c r="R18" s="7">
        <v>64.5</v>
      </c>
      <c r="S18" s="3">
        <f t="shared" si="1"/>
        <v>0</v>
      </c>
      <c r="T18" s="18">
        <f t="shared" si="2"/>
        <v>0</v>
      </c>
      <c r="U18" s="9">
        <f t="shared" si="3"/>
        <v>64.5</v>
      </c>
      <c r="V18" s="14">
        <v>2</v>
      </c>
    </row>
    <row r="19" spans="1:22" ht="12.75">
      <c r="A19" s="2">
        <v>16</v>
      </c>
      <c r="B19" s="3" t="s">
        <v>67</v>
      </c>
      <c r="C19" s="3" t="s">
        <v>12</v>
      </c>
      <c r="D19" s="3" t="s">
        <v>68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0"/>
        <v>0</v>
      </c>
      <c r="R19" s="7">
        <v>85.28</v>
      </c>
      <c r="S19" s="3">
        <f t="shared" si="1"/>
        <v>1</v>
      </c>
      <c r="T19" s="18">
        <f t="shared" si="2"/>
        <v>1</v>
      </c>
      <c r="U19" s="9">
        <f t="shared" si="3"/>
      </c>
      <c r="V19" s="8"/>
    </row>
    <row r="20" spans="1:22" ht="12.75">
      <c r="A20" s="2">
        <v>17</v>
      </c>
      <c r="B20" s="3" t="s">
        <v>80</v>
      </c>
      <c r="C20" s="3" t="s">
        <v>12</v>
      </c>
      <c r="D20" s="3" t="s">
        <v>61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0"/>
        <v>0</v>
      </c>
      <c r="R20" s="7">
        <v>77.96</v>
      </c>
      <c r="S20" s="3">
        <f t="shared" si="1"/>
        <v>0</v>
      </c>
      <c r="T20" s="18">
        <f t="shared" si="2"/>
        <v>0</v>
      </c>
      <c r="U20" s="9">
        <f t="shared" si="3"/>
        <v>77.96</v>
      </c>
      <c r="V20" s="8">
        <v>6</v>
      </c>
    </row>
    <row r="21" spans="1:22" ht="12.75">
      <c r="A21" s="2">
        <v>18</v>
      </c>
      <c r="B21" s="3" t="s">
        <v>69</v>
      </c>
      <c r="C21" s="3" t="s">
        <v>34</v>
      </c>
      <c r="D21" s="3" t="s">
        <v>81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0"/>
        <v>0</v>
      </c>
      <c r="R21" s="7">
        <v>72.38</v>
      </c>
      <c r="S21" s="3">
        <f t="shared" si="1"/>
        <v>0</v>
      </c>
      <c r="T21" s="18">
        <f t="shared" si="2"/>
        <v>0</v>
      </c>
      <c r="U21" s="9">
        <f t="shared" si="3"/>
        <v>72.38</v>
      </c>
      <c r="V21" s="8">
        <v>4</v>
      </c>
    </row>
    <row r="22" spans="1:22" ht="12.75">
      <c r="A22" s="2">
        <v>19</v>
      </c>
      <c r="B22" s="3" t="s">
        <v>55</v>
      </c>
      <c r="C22" s="3" t="s">
        <v>34</v>
      </c>
      <c r="D22" s="3" t="s">
        <v>82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8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0"/>
        <v>0</v>
      </c>
      <c r="R22" s="7">
        <v>82.42</v>
      </c>
      <c r="S22" s="3">
        <f t="shared" si="1"/>
        <v>1</v>
      </c>
      <c r="T22" s="18">
        <f t="shared" si="2"/>
        <v>1</v>
      </c>
      <c r="U22" s="9">
        <f t="shared" si="3"/>
      </c>
      <c r="V22" s="8"/>
    </row>
    <row r="23" spans="1:22" ht="12.75">
      <c r="A23" s="2">
        <v>20</v>
      </c>
      <c r="B23" s="3" t="s">
        <v>33</v>
      </c>
      <c r="C23" s="3" t="s">
        <v>34</v>
      </c>
      <c r="D23" s="3" t="s">
        <v>83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0</v>
      </c>
      <c r="R23" s="7">
        <v>81.19</v>
      </c>
      <c r="S23" s="3">
        <f t="shared" si="1"/>
        <v>0</v>
      </c>
      <c r="T23" s="18">
        <f t="shared" si="2"/>
        <v>0</v>
      </c>
      <c r="U23" s="9">
        <f t="shared" si="3"/>
        <v>81.19</v>
      </c>
      <c r="V23" s="8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9"/>
  <sheetViews>
    <sheetView tabSelected="1" zoomScalePageLayoutView="0" workbookViewId="0" topLeftCell="A1">
      <selection activeCell="U10" sqref="U10"/>
    </sheetView>
  </sheetViews>
  <sheetFormatPr defaultColWidth="11.57421875" defaultRowHeight="12.75"/>
  <cols>
    <col min="1" max="1" width="2.57421875" style="1" customWidth="1"/>
    <col min="2" max="2" width="17.57421875" style="1" bestFit="1" customWidth="1"/>
    <col min="3" max="3" width="17.8515625" style="1" bestFit="1" customWidth="1"/>
    <col min="4" max="4" width="16.00390625" style="1" bestFit="1" customWidth="1"/>
    <col min="5" max="17" width="4.28125" style="1" customWidth="1"/>
    <col min="18" max="18" width="5.57421875" style="5" customWidth="1"/>
    <col min="19" max="19" width="8.7109375" style="1" customWidth="1"/>
    <col min="20" max="20" width="7.00390625" style="13" customWidth="1"/>
    <col min="21" max="21" width="8.00390625" style="1" bestFit="1" customWidth="1"/>
    <col min="22" max="16384" width="11.57421875" style="1" customWidth="1"/>
  </cols>
  <sheetData>
    <row r="2" spans="2:18" ht="12.75">
      <c r="B2" s="2" t="s">
        <v>84</v>
      </c>
      <c r="P2" s="11"/>
      <c r="Q2" s="12" t="s">
        <v>100</v>
      </c>
      <c r="R2" s="10">
        <v>82</v>
      </c>
    </row>
    <row r="3" spans="5:21" ht="12.75"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89</v>
      </c>
      <c r="K3" s="2" t="s">
        <v>90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 t="s">
        <v>1</v>
      </c>
      <c r="R3" s="6" t="s">
        <v>2</v>
      </c>
      <c r="S3" s="2" t="s">
        <v>3</v>
      </c>
      <c r="T3" s="18" t="s">
        <v>4</v>
      </c>
      <c r="U3" s="2" t="s">
        <v>103</v>
      </c>
    </row>
    <row r="4" spans="1:21" ht="12.75">
      <c r="A4" s="2">
        <v>1</v>
      </c>
      <c r="B4" s="3" t="s">
        <v>69</v>
      </c>
      <c r="C4" s="3" t="s">
        <v>34</v>
      </c>
      <c r="D4" s="3" t="s">
        <v>81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f>SUM(E4:P4)</f>
        <v>0</v>
      </c>
      <c r="R4" s="7">
        <v>74.56</v>
      </c>
      <c r="S4" s="8">
        <f>IF(R4&gt;$R$2,ROUNDUP((R4-$R$2)/4,0),0)</f>
        <v>0</v>
      </c>
      <c r="T4" s="18">
        <f>Q4+S4</f>
        <v>0</v>
      </c>
      <c r="U4" s="20">
        <v>1</v>
      </c>
    </row>
    <row r="5" spans="1:21" ht="12.75">
      <c r="A5" s="2">
        <v>2</v>
      </c>
      <c r="B5" s="3" t="s">
        <v>55</v>
      </c>
      <c r="C5" s="3" t="s">
        <v>34</v>
      </c>
      <c r="D5" s="3" t="s">
        <v>82</v>
      </c>
      <c r="E5" s="3">
        <v>0</v>
      </c>
      <c r="F5" s="3">
        <v>0</v>
      </c>
      <c r="G5" s="3">
        <v>0</v>
      </c>
      <c r="H5" s="3">
        <v>4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f>SUM(E5:P5)</f>
        <v>4</v>
      </c>
      <c r="R5" s="7">
        <v>90.38</v>
      </c>
      <c r="S5" s="8">
        <f>IF(R5&gt;$R$2,ROUNDUP((R5-$R$2)/4,0),0)</f>
        <v>3</v>
      </c>
      <c r="T5" s="18">
        <f>Q5+S5</f>
        <v>7</v>
      </c>
      <c r="U5" s="2"/>
    </row>
    <row r="6" spans="1:21" ht="12.75">
      <c r="A6" s="2">
        <v>3</v>
      </c>
      <c r="B6" s="3" t="s">
        <v>33</v>
      </c>
      <c r="C6" s="3" t="s">
        <v>34</v>
      </c>
      <c r="D6" s="3" t="s">
        <v>83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f>SUM(E6:P6)</f>
        <v>0</v>
      </c>
      <c r="R6" s="7">
        <v>85.19</v>
      </c>
      <c r="S6" s="8">
        <f>IF(R6&gt;$R$2,ROUNDUP((R6-$R$2)/4,0),0)</f>
        <v>1</v>
      </c>
      <c r="T6" s="18">
        <f>Q6+S6</f>
        <v>1</v>
      </c>
      <c r="U6" s="2"/>
    </row>
    <row r="7" spans="1:21" ht="12.75">
      <c r="A7" s="2">
        <v>4</v>
      </c>
      <c r="B7" s="8" t="s">
        <v>98</v>
      </c>
      <c r="C7" s="8" t="s">
        <v>45</v>
      </c>
      <c r="D7" s="8" t="s">
        <v>113</v>
      </c>
      <c r="E7" s="3">
        <v>0</v>
      </c>
      <c r="F7" s="3">
        <v>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f>SUM(E7:P7)</f>
        <v>4</v>
      </c>
      <c r="R7" s="9">
        <v>86.11</v>
      </c>
      <c r="S7" s="8">
        <f>IF(R7&gt;$R$2,ROUNDUP((R7-$R$2)/4,0),0)</f>
        <v>2</v>
      </c>
      <c r="T7" s="18">
        <f>Q7+S7</f>
        <v>6</v>
      </c>
      <c r="U7" s="2"/>
    </row>
    <row r="8" spans="1:21" ht="12.75">
      <c r="A8" s="2">
        <v>5</v>
      </c>
      <c r="B8" s="8" t="s">
        <v>95</v>
      </c>
      <c r="C8" s="8" t="s">
        <v>6</v>
      </c>
      <c r="D8" s="8" t="s">
        <v>96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>SUM(E8:P8)</f>
        <v>0</v>
      </c>
      <c r="R8" s="7">
        <v>75.84</v>
      </c>
      <c r="S8" s="8">
        <f>IF(R8&gt;$R$2,ROUNDUP((R8-$R$2)/4,0),0)</f>
        <v>0</v>
      </c>
      <c r="T8" s="18">
        <f>Q8+S8</f>
        <v>0</v>
      </c>
      <c r="U8" s="19">
        <v>3</v>
      </c>
    </row>
    <row r="9" spans="1:21" ht="12.75">
      <c r="A9" s="2">
        <v>6</v>
      </c>
      <c r="B9" s="3" t="s">
        <v>69</v>
      </c>
      <c r="C9" s="3" t="s">
        <v>34</v>
      </c>
      <c r="D9" s="3" t="s">
        <v>79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>SUM(E9:P9)</f>
        <v>0</v>
      </c>
      <c r="R9" s="7">
        <v>75.07</v>
      </c>
      <c r="S9" s="8">
        <f>IF(R9&gt;$R$2,ROUNDUP((R9-$R$2)/4,0),0)</f>
        <v>0</v>
      </c>
      <c r="T9" s="18">
        <f>Q9+S9</f>
        <v>0</v>
      </c>
      <c r="U9" s="14">
        <v>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LUBWzj</cp:lastModifiedBy>
  <cp:lastPrinted>2016-01-23T09:10:20Z</cp:lastPrinted>
  <dcterms:modified xsi:type="dcterms:W3CDTF">2016-01-23T15:28:52Z</dcterms:modified>
  <cp:category/>
  <cp:version/>
  <cp:contentType/>
  <cp:contentStatus/>
</cp:coreProperties>
</file>