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kuce" sheetId="5" r:id="rId1"/>
    <sheet name="młodzicy" sheetId="4" r:id="rId2"/>
    <sheet name="juniorzy młodsi" sheetId="3" r:id="rId3"/>
    <sheet name="juniorzy" sheetId="2" r:id="rId4"/>
    <sheet name="seniorzy &amp; młodzi" sheetId="1" r:id="rId5"/>
    <sheet name="Arkusz1" sheetId="6" r:id="rId6"/>
  </sheets>
  <calcPr calcId="125725"/>
</workbook>
</file>

<file path=xl/calcChain.xml><?xml version="1.0" encoding="utf-8"?>
<calcChain xmlns="http://schemas.openxmlformats.org/spreadsheetml/2006/main">
  <c r="H29" i="1"/>
  <c r="U15"/>
  <c r="W15"/>
  <c r="U16"/>
  <c r="W16"/>
  <c r="H28"/>
  <c r="H24"/>
  <c r="H25"/>
  <c r="H26"/>
  <c r="H27"/>
  <c r="H23"/>
  <c r="U4"/>
  <c r="W4"/>
  <c r="X4" s="1"/>
  <c r="Y4" s="1"/>
  <c r="U6"/>
  <c r="W6"/>
  <c r="U7"/>
  <c r="W7"/>
  <c r="U9"/>
  <c r="W9"/>
  <c r="U10"/>
  <c r="W10"/>
  <c r="U11"/>
  <c r="W11"/>
  <c r="U12"/>
  <c r="W12"/>
  <c r="U13"/>
  <c r="W13"/>
  <c r="W3"/>
  <c r="X3" i="2"/>
  <c r="U3" i="1"/>
  <c r="V20" i="2"/>
  <c r="V21"/>
  <c r="V18"/>
  <c r="V19"/>
  <c r="V4"/>
  <c r="V5"/>
  <c r="V6"/>
  <c r="V8"/>
  <c r="V9"/>
  <c r="V10"/>
  <c r="V11"/>
  <c r="V12"/>
  <c r="V13"/>
  <c r="V14"/>
  <c r="V15"/>
  <c r="V3"/>
  <c r="X4"/>
  <c r="X5"/>
  <c r="X6"/>
  <c r="Y6" s="1"/>
  <c r="Z6" s="1"/>
  <c r="X8"/>
  <c r="X9"/>
  <c r="Y9" s="1"/>
  <c r="Z9" s="1"/>
  <c r="X10"/>
  <c r="X11"/>
  <c r="Y11" s="1"/>
  <c r="Z11" s="1"/>
  <c r="X12"/>
  <c r="X13"/>
  <c r="Y13" s="1"/>
  <c r="Z13" s="1"/>
  <c r="X14"/>
  <c r="X15"/>
  <c r="Y15" s="1"/>
  <c r="Z15" s="1"/>
  <c r="Y3"/>
  <c r="Z3" s="1"/>
  <c r="T12" i="3"/>
  <c r="W12" s="1"/>
  <c r="T14"/>
  <c r="W14" s="1"/>
  <c r="T13"/>
  <c r="W13" s="1"/>
  <c r="T10"/>
  <c r="W10" s="1"/>
  <c r="T9"/>
  <c r="W9" s="1"/>
  <c r="T11"/>
  <c r="W11" s="1"/>
  <c r="T8"/>
  <c r="W8" s="1"/>
  <c r="T6"/>
  <c r="W6" s="1"/>
  <c r="T5"/>
  <c r="W5" s="1"/>
  <c r="T7"/>
  <c r="W7" s="1"/>
  <c r="T4"/>
  <c r="W4" s="1"/>
  <c r="T3"/>
  <c r="W3" s="1"/>
  <c r="T15"/>
  <c r="W15" s="1"/>
  <c r="X15" i="1" l="1"/>
  <c r="X16"/>
  <c r="X13"/>
  <c r="Y13" s="1"/>
  <c r="X12"/>
  <c r="Y12" s="1"/>
  <c r="X11"/>
  <c r="Y11" s="1"/>
  <c r="X10"/>
  <c r="Y10" s="1"/>
  <c r="X9"/>
  <c r="Y9" s="1"/>
  <c r="Y8"/>
  <c r="X6"/>
  <c r="Y6" s="1"/>
  <c r="X7"/>
  <c r="Y7" s="1"/>
  <c r="X3"/>
  <c r="Y3" s="1"/>
  <c r="Y14" i="2"/>
  <c r="Z14" s="1"/>
  <c r="Y12"/>
  <c r="Z12" s="1"/>
  <c r="Y10"/>
  <c r="Z10" s="1"/>
  <c r="Y8"/>
  <c r="Z8" s="1"/>
  <c r="Z7"/>
  <c r="Y5"/>
  <c r="Z5" s="1"/>
  <c r="Y4"/>
  <c r="Z4" s="1"/>
  <c r="Y5" i="1" l="1"/>
  <c r="J4" i="4"/>
  <c r="K4" s="1"/>
  <c r="J3"/>
  <c r="K3" s="1"/>
  <c r="T4" i="5"/>
  <c r="U4" s="1"/>
  <c r="T5"/>
  <c r="U5" s="1"/>
  <c r="T6"/>
  <c r="U6" s="1"/>
  <c r="G5" i="4"/>
  <c r="K5" s="1"/>
  <c r="H3" i="3"/>
  <c r="X3" s="1"/>
  <c r="H4"/>
  <c r="X4" s="1"/>
  <c r="H7"/>
  <c r="X7" s="1"/>
  <c r="H5"/>
  <c r="X5" s="1"/>
  <c r="H6"/>
  <c r="X6" s="1"/>
  <c r="H8"/>
  <c r="X8" s="1"/>
  <c r="H11"/>
  <c r="X11" s="1"/>
  <c r="H9"/>
  <c r="X9" s="1"/>
  <c r="H10"/>
  <c r="X10" s="1"/>
  <c r="H13"/>
  <c r="X13" s="1"/>
  <c r="H14"/>
  <c r="X14" s="1"/>
  <c r="H12"/>
  <c r="X12" s="1"/>
  <c r="H15"/>
  <c r="X15" s="1"/>
</calcChain>
</file>

<file path=xl/sharedStrings.xml><?xml version="1.0" encoding="utf-8"?>
<sst xmlns="http://schemas.openxmlformats.org/spreadsheetml/2006/main" count="370" uniqueCount="141">
  <si>
    <t>1szy nawrót</t>
  </si>
  <si>
    <t>2gi nawrót</t>
  </si>
  <si>
    <t>TOTAL</t>
  </si>
  <si>
    <t>Magdalena Majdan</t>
  </si>
  <si>
    <t>KS Cortina Kaczenice</t>
  </si>
  <si>
    <t>Robert Wąsik</t>
  </si>
  <si>
    <t>Wiktoria Łozowska</t>
  </si>
  <si>
    <t>SKJ Tradycja Siedlnica</t>
  </si>
  <si>
    <t>Dominika Kiszkurno</t>
  </si>
  <si>
    <t>ZKJ Przylep</t>
  </si>
  <si>
    <t>Włodzimierz Bortlisz</t>
  </si>
  <si>
    <t>KS Centaurus</t>
  </si>
  <si>
    <t>Katarzyna Kulpińska</t>
  </si>
  <si>
    <t>Oskar Murawski</t>
  </si>
  <si>
    <t>Paulina Kopacz</t>
  </si>
  <si>
    <t>bpk</t>
  </si>
  <si>
    <t>Daria Kobiernik</t>
  </si>
  <si>
    <t>Piotr Kaliszuk</t>
  </si>
  <si>
    <t>Aleksandra Jędrowiak</t>
  </si>
  <si>
    <t>Milena Drossel</t>
  </si>
  <si>
    <t>JKS RAFI Gorzów</t>
  </si>
  <si>
    <t>Weronika Tomczyk</t>
  </si>
  <si>
    <t>JKS Walkiria Bronków</t>
  </si>
  <si>
    <t>Michał Jóskowiak</t>
  </si>
  <si>
    <t>Wiktor Dziemidowicz</t>
  </si>
  <si>
    <t>Patryk Modelewski</t>
  </si>
  <si>
    <t>Stajna Modelewscy</t>
  </si>
  <si>
    <t>Sandra Łukasik</t>
  </si>
  <si>
    <t>ZKS Drzonków</t>
  </si>
  <si>
    <t>Eliza Andrzejewska</t>
  </si>
  <si>
    <t>Julia Wieczorek</t>
  </si>
  <si>
    <t>LUKS Nysa Gubin</t>
  </si>
  <si>
    <t>Katarzyna Sebastian</t>
  </si>
  <si>
    <t>Wiktoria Mrugała</t>
  </si>
  <si>
    <t>Anna Carolina Kosow</t>
  </si>
  <si>
    <t>MUKJ Kosówka</t>
  </si>
  <si>
    <t>Nina Wąsik</t>
  </si>
  <si>
    <t>Wiktoria Albrecht</t>
  </si>
  <si>
    <t>Jan Ryczkowski</t>
  </si>
  <si>
    <t>Weronika Kogut</t>
  </si>
  <si>
    <t>Julia Kałużyńska</t>
  </si>
  <si>
    <t>Olimpia Filipowska</t>
  </si>
  <si>
    <t>Stajnia Modelewscy</t>
  </si>
  <si>
    <t>Katja Gontowiuk</t>
  </si>
  <si>
    <t>Sandra Złakowska</t>
  </si>
  <si>
    <t>Wiktoria Lachowicz-Wołoszyn</t>
  </si>
  <si>
    <t>Hanna Romankiewicz</t>
  </si>
  <si>
    <t>Jakub Ryczkowski</t>
  </si>
  <si>
    <t>Weronika Jerczyńska</t>
  </si>
  <si>
    <t>JKS Gostchorze</t>
  </si>
  <si>
    <t>Julia Zagdańska</t>
  </si>
  <si>
    <t>Maciej Świca</t>
  </si>
  <si>
    <t>Wiktoria Tobys</t>
  </si>
  <si>
    <t>KJ Lansada Milsko</t>
  </si>
  <si>
    <t>Weronika Kosińska</t>
  </si>
  <si>
    <t>Julia Hnatuśko</t>
  </si>
  <si>
    <t>SKJ "Favorit" Racula</t>
  </si>
  <si>
    <t>Marcel Modelewski</t>
  </si>
  <si>
    <t>Anna Kubiak</t>
  </si>
  <si>
    <t>Martyna Dytko</t>
  </si>
  <si>
    <t>KUCE</t>
  </si>
  <si>
    <t>SENIORZY &amp; MŁ. JEŹDŹCY</t>
  </si>
  <si>
    <t>Marta Drzymała</t>
  </si>
  <si>
    <t>6a</t>
  </si>
  <si>
    <t>6b</t>
  </si>
  <si>
    <t>czas</t>
  </si>
  <si>
    <t>finał</t>
  </si>
  <si>
    <t>finał total</t>
  </si>
  <si>
    <t>młodzicy</t>
  </si>
  <si>
    <t>Juniorzy młodsi</t>
  </si>
  <si>
    <t>Juniorzy</t>
  </si>
  <si>
    <t>suma</t>
  </si>
  <si>
    <t>Finał total</t>
  </si>
  <si>
    <t>wrażenia</t>
  </si>
  <si>
    <t>z parkuru</t>
  </si>
  <si>
    <t>eli</t>
  </si>
  <si>
    <t>miejsce</t>
  </si>
  <si>
    <t>I</t>
  </si>
  <si>
    <t>II</t>
  </si>
  <si>
    <t>III</t>
  </si>
  <si>
    <t>Callas</t>
  </si>
  <si>
    <t>Salvaros</t>
  </si>
  <si>
    <t>K-Can</t>
  </si>
  <si>
    <t>Re Julian</t>
  </si>
  <si>
    <t>Alabama-Czarodziejka</t>
  </si>
  <si>
    <t>Atletico</t>
  </si>
  <si>
    <t>Etna W</t>
  </si>
  <si>
    <t>Hektor</t>
  </si>
  <si>
    <t>U-Coffee</t>
  </si>
  <si>
    <t>Goldika</t>
  </si>
  <si>
    <t>Karat Linette</t>
  </si>
  <si>
    <t>Dominikana T</t>
  </si>
  <si>
    <t>Carla</t>
  </si>
  <si>
    <t xml:space="preserve">za czas </t>
  </si>
  <si>
    <t>Kurosawa</t>
  </si>
  <si>
    <t>Alegoria</t>
  </si>
  <si>
    <t>Imperial</t>
  </si>
  <si>
    <t>Eliot</t>
  </si>
  <si>
    <t>Magnat</t>
  </si>
  <si>
    <t>Manilla</t>
  </si>
  <si>
    <t>Bakcyl</t>
  </si>
  <si>
    <t>Enklawa W</t>
  </si>
  <si>
    <t>Digisport Corada</t>
  </si>
  <si>
    <t>Cadozo</t>
  </si>
  <si>
    <t>Chicago</t>
  </si>
  <si>
    <t>Mr Gilli T</t>
  </si>
  <si>
    <t>KOŃCOWY</t>
  </si>
  <si>
    <t>pkt/skoki</t>
  </si>
  <si>
    <t>pkt/czas</t>
  </si>
  <si>
    <t>SUMA</t>
  </si>
  <si>
    <t>norma:</t>
  </si>
  <si>
    <t>Cartina L</t>
  </si>
  <si>
    <t>el.</t>
  </si>
  <si>
    <t>ELI</t>
  </si>
  <si>
    <t>jump-off</t>
  </si>
  <si>
    <t>I nawr.</t>
  </si>
  <si>
    <t>II nawr.</t>
  </si>
  <si>
    <t>rozgrywka</t>
  </si>
  <si>
    <t>WYC</t>
  </si>
  <si>
    <t>-</t>
  </si>
  <si>
    <t>Daria Kobernik</t>
  </si>
  <si>
    <t>Tiramisu</t>
  </si>
  <si>
    <t>OTWARTE</t>
  </si>
  <si>
    <t>6A</t>
  </si>
  <si>
    <t>6B</t>
  </si>
  <si>
    <t>WYNIK</t>
  </si>
  <si>
    <t>Candy S</t>
  </si>
  <si>
    <t>Nicea</t>
  </si>
  <si>
    <t>Endo</t>
  </si>
  <si>
    <t>r</t>
  </si>
  <si>
    <t>REZ</t>
  </si>
  <si>
    <t>Hollywood Star W</t>
  </si>
  <si>
    <t>el</t>
  </si>
  <si>
    <t>Dollar Du Alme</t>
  </si>
  <si>
    <t>REZ (12+10)</t>
  </si>
  <si>
    <t>Intuicja</t>
  </si>
  <si>
    <t>Bisou</t>
  </si>
  <si>
    <t>Winchester</t>
  </si>
  <si>
    <t>Con Juan</t>
  </si>
  <si>
    <t>Intryga</t>
  </si>
  <si>
    <t>mistrzostwa LZJ 2015 otwarte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</si>
</sst>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164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/>
    <xf numFmtId="0" fontId="5" fillId="0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4" borderId="5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41"/>
  <sheetViews>
    <sheetView tabSelected="1" zoomScaleNormal="100" workbookViewId="0">
      <selection activeCell="U13" sqref="U13"/>
    </sheetView>
  </sheetViews>
  <sheetFormatPr defaultRowHeight="15"/>
  <cols>
    <col min="2" max="2" width="3" bestFit="1" customWidth="1"/>
    <col min="3" max="3" width="18.5703125" bestFit="1" customWidth="1"/>
    <col min="4" max="4" width="20.28515625" customWidth="1"/>
    <col min="5" max="5" width="11.7109375" customWidth="1"/>
    <col min="6" max="6" width="10.5703125" customWidth="1"/>
    <col min="7" max="7" width="7.140625" customWidth="1"/>
    <col min="8" max="18" width="3.5703125" hidden="1" customWidth="1"/>
    <col min="19" max="19" width="9.140625" customWidth="1"/>
    <col min="20" max="20" width="0.140625" customWidth="1"/>
    <col min="21" max="21" width="9.5703125" bestFit="1" customWidth="1"/>
    <col min="22" max="22" width="7.85546875" bestFit="1" customWidth="1"/>
  </cols>
  <sheetData>
    <row r="1" spans="2:22">
      <c r="C1" t="s">
        <v>140</v>
      </c>
    </row>
    <row r="3" spans="2:22" ht="15" customHeight="1">
      <c r="B3" s="24"/>
      <c r="C3" s="13" t="s">
        <v>60</v>
      </c>
      <c r="D3" s="30"/>
      <c r="E3" s="31" t="s">
        <v>0</v>
      </c>
      <c r="F3" s="31" t="s">
        <v>1</v>
      </c>
      <c r="G3" s="31" t="s">
        <v>2</v>
      </c>
      <c r="H3" s="32">
        <v>1</v>
      </c>
      <c r="I3" s="32">
        <v>2</v>
      </c>
      <c r="J3" s="32">
        <v>3</v>
      </c>
      <c r="K3" s="32">
        <v>4</v>
      </c>
      <c r="L3" s="32">
        <v>5</v>
      </c>
      <c r="M3" s="32" t="s">
        <v>63</v>
      </c>
      <c r="N3" s="32" t="s">
        <v>64</v>
      </c>
      <c r="O3" s="32">
        <v>7</v>
      </c>
      <c r="P3" s="32">
        <v>8</v>
      </c>
      <c r="Q3" s="32">
        <v>9</v>
      </c>
      <c r="R3" s="32">
        <v>10</v>
      </c>
      <c r="S3" s="32" t="s">
        <v>65</v>
      </c>
      <c r="T3" s="32" t="s">
        <v>66</v>
      </c>
      <c r="U3" s="32" t="s">
        <v>67</v>
      </c>
      <c r="V3" s="33" t="s">
        <v>76</v>
      </c>
    </row>
    <row r="4" spans="2:22" ht="15" customHeight="1">
      <c r="B4" s="25">
        <v>2</v>
      </c>
      <c r="C4" s="5" t="s">
        <v>57</v>
      </c>
      <c r="D4" s="5" t="s">
        <v>42</v>
      </c>
      <c r="E4" s="34">
        <v>3</v>
      </c>
      <c r="F4" s="34">
        <v>5.5</v>
      </c>
      <c r="G4" s="34">
        <v>8.5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>
        <v>78.349999999999994</v>
      </c>
      <c r="T4" s="35">
        <f>SUM(H4:R4)</f>
        <v>0</v>
      </c>
      <c r="U4" s="35">
        <f>T4+G4</f>
        <v>8.5</v>
      </c>
      <c r="V4" s="32" t="s">
        <v>77</v>
      </c>
    </row>
    <row r="5" spans="2:22" ht="15" customHeight="1">
      <c r="B5" s="25">
        <v>3</v>
      </c>
      <c r="C5" s="5" t="s">
        <v>58</v>
      </c>
      <c r="D5" s="5" t="s">
        <v>7</v>
      </c>
      <c r="E5" s="34">
        <v>6</v>
      </c>
      <c r="F5" s="34">
        <v>3</v>
      </c>
      <c r="G5" s="34">
        <v>9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>
        <v>69.56</v>
      </c>
      <c r="T5" s="35">
        <f>SUM(H5:R5)</f>
        <v>0</v>
      </c>
      <c r="U5" s="35">
        <f>T5+G5</f>
        <v>9</v>
      </c>
      <c r="V5" s="32" t="s">
        <v>78</v>
      </c>
    </row>
    <row r="6" spans="2:22" ht="15" customHeight="1">
      <c r="B6" s="25">
        <v>1</v>
      </c>
      <c r="C6" s="5" t="s">
        <v>55</v>
      </c>
      <c r="D6" s="5" t="s">
        <v>56</v>
      </c>
      <c r="E6" s="34">
        <v>9.5</v>
      </c>
      <c r="F6" s="34">
        <v>2</v>
      </c>
      <c r="G6" s="34">
        <v>11.5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2">
        <v>71.13</v>
      </c>
      <c r="T6" s="35">
        <f>SUM(H6:R6)</f>
        <v>0</v>
      </c>
      <c r="U6" s="35">
        <f>T6+G6</f>
        <v>11.5</v>
      </c>
      <c r="V6" s="32" t="s">
        <v>79</v>
      </c>
    </row>
    <row r="8" spans="2:22">
      <c r="B8" s="14"/>
      <c r="C8" s="22"/>
      <c r="D8" s="14"/>
      <c r="E8" s="15"/>
      <c r="F8" s="15"/>
      <c r="G8" s="15"/>
    </row>
    <row r="9" spans="2:22">
      <c r="B9" s="16"/>
      <c r="C9" s="17"/>
      <c r="D9" s="17"/>
      <c r="E9" s="18"/>
      <c r="F9" s="19"/>
      <c r="G9" s="18"/>
    </row>
    <row r="10" spans="2:22">
      <c r="B10" s="16"/>
      <c r="C10" s="20"/>
      <c r="D10" s="17"/>
      <c r="E10" s="18"/>
      <c r="F10" s="18"/>
      <c r="G10" s="18"/>
    </row>
    <row r="11" spans="2:22">
      <c r="B11" s="16"/>
      <c r="C11" s="17"/>
      <c r="D11" s="17"/>
      <c r="E11" s="18"/>
      <c r="F11" s="18"/>
      <c r="G11" s="18"/>
    </row>
    <row r="12" spans="2:22">
      <c r="B12" s="14"/>
      <c r="C12" s="14"/>
      <c r="D12" s="14"/>
      <c r="E12" s="14"/>
      <c r="F12" s="14"/>
      <c r="G12" s="14"/>
    </row>
    <row r="13" spans="2:22">
      <c r="B13" s="1"/>
      <c r="C13" s="15"/>
      <c r="D13" s="21"/>
      <c r="E13" s="1"/>
      <c r="F13" s="1"/>
      <c r="G13" s="1"/>
    </row>
    <row r="14" spans="2:22">
      <c r="B14" s="1"/>
      <c r="C14" s="21"/>
      <c r="D14" s="21"/>
      <c r="E14" s="18"/>
      <c r="F14" s="18"/>
      <c r="G14" s="18"/>
    </row>
    <row r="15" spans="2:22">
      <c r="B15" s="1"/>
      <c r="C15" s="21"/>
      <c r="D15" s="21"/>
      <c r="E15" s="18"/>
      <c r="F15" s="18"/>
      <c r="G15" s="18"/>
    </row>
    <row r="16" spans="2:22">
      <c r="B16" s="1"/>
      <c r="C16" s="21"/>
      <c r="D16" s="21"/>
      <c r="E16" s="18"/>
      <c r="F16" s="18"/>
      <c r="G16" s="18"/>
    </row>
    <row r="17" spans="2:7">
      <c r="B17" s="1"/>
      <c r="C17" s="21"/>
      <c r="D17" s="21"/>
      <c r="E17" s="18"/>
      <c r="F17" s="18"/>
      <c r="G17" s="18"/>
    </row>
    <row r="18" spans="2:7">
      <c r="B18" s="1"/>
      <c r="C18" s="21"/>
      <c r="D18" s="21"/>
      <c r="E18" s="18"/>
      <c r="F18" s="18"/>
      <c r="G18" s="18"/>
    </row>
    <row r="19" spans="2:7">
      <c r="B19" s="1"/>
      <c r="C19" s="21"/>
      <c r="D19" s="21"/>
      <c r="E19" s="18"/>
      <c r="F19" s="18"/>
      <c r="G19" s="18"/>
    </row>
    <row r="20" spans="2:7">
      <c r="B20" s="1"/>
      <c r="C20" s="21"/>
      <c r="D20" s="21"/>
      <c r="E20" s="18"/>
      <c r="F20" s="18"/>
      <c r="G20" s="18"/>
    </row>
    <row r="21" spans="2:7">
      <c r="B21" s="1"/>
      <c r="C21" s="21"/>
      <c r="D21" s="21"/>
      <c r="E21" s="18"/>
      <c r="F21" s="18"/>
      <c r="G21" s="18"/>
    </row>
    <row r="22" spans="2:7">
      <c r="B22" s="1"/>
      <c r="C22" s="21"/>
      <c r="D22" s="21"/>
      <c r="E22" s="18"/>
      <c r="F22" s="18"/>
      <c r="G22" s="18"/>
    </row>
    <row r="23" spans="2:7">
      <c r="B23" s="1"/>
      <c r="C23" s="21"/>
      <c r="D23" s="21"/>
      <c r="E23" s="18"/>
      <c r="F23" s="18"/>
      <c r="G23" s="18"/>
    </row>
    <row r="24" spans="2:7">
      <c r="B24" s="1"/>
      <c r="C24" s="21"/>
      <c r="D24" s="21"/>
      <c r="E24" s="18"/>
      <c r="F24" s="18"/>
      <c r="G24" s="18"/>
    </row>
    <row r="25" spans="2:7">
      <c r="B25" s="1"/>
      <c r="C25" s="21"/>
      <c r="D25" s="21"/>
      <c r="E25" s="18"/>
      <c r="F25" s="18"/>
      <c r="G25" s="18"/>
    </row>
    <row r="26" spans="2:7">
      <c r="B26" s="1"/>
      <c r="C26" s="21"/>
      <c r="D26" s="21"/>
      <c r="E26" s="18"/>
      <c r="F26" s="18"/>
      <c r="G26" s="18"/>
    </row>
    <row r="27" spans="2:7">
      <c r="B27" s="1"/>
      <c r="C27" s="15"/>
      <c r="D27" s="2"/>
      <c r="E27" s="1"/>
      <c r="F27" s="1"/>
      <c r="G27" s="1"/>
    </row>
    <row r="28" spans="2:7">
      <c r="B28" s="1"/>
      <c r="C28" s="15"/>
      <c r="D28" s="2"/>
      <c r="E28" s="1"/>
      <c r="F28" s="1"/>
      <c r="G28" s="1"/>
    </row>
    <row r="29" spans="2:7">
      <c r="B29" s="1"/>
      <c r="C29" s="21"/>
      <c r="D29" s="21"/>
      <c r="E29" s="2"/>
      <c r="F29" s="21"/>
      <c r="G29" s="21"/>
    </row>
    <row r="30" spans="2:7">
      <c r="B30" s="1"/>
      <c r="C30" s="21"/>
      <c r="D30" s="21"/>
      <c r="E30" s="2"/>
      <c r="F30" s="21"/>
      <c r="G30" s="21"/>
    </row>
    <row r="31" spans="2:7">
      <c r="B31" s="1"/>
      <c r="C31" s="21"/>
      <c r="D31" s="21"/>
      <c r="E31" s="21"/>
      <c r="F31" s="21"/>
      <c r="G31" s="21"/>
    </row>
    <row r="32" spans="2:7">
      <c r="B32" s="1"/>
      <c r="C32" s="21"/>
      <c r="D32" s="21"/>
      <c r="E32" s="21"/>
      <c r="F32" s="21"/>
      <c r="G32" s="21"/>
    </row>
    <row r="33" spans="2:7">
      <c r="B33" s="1"/>
      <c r="C33" s="21"/>
      <c r="D33" s="21"/>
      <c r="E33" s="21"/>
      <c r="F33" s="21"/>
      <c r="G33" s="21"/>
    </row>
    <row r="34" spans="2:7">
      <c r="B34" s="1"/>
      <c r="C34" s="21"/>
      <c r="D34" s="21"/>
      <c r="E34" s="21"/>
      <c r="F34" s="21"/>
      <c r="G34" s="21"/>
    </row>
    <row r="35" spans="2:7">
      <c r="B35" s="1"/>
      <c r="C35" s="21"/>
      <c r="D35" s="21"/>
      <c r="E35" s="21"/>
      <c r="F35" s="21"/>
      <c r="G35" s="21"/>
    </row>
    <row r="36" spans="2:7">
      <c r="B36" s="1"/>
      <c r="C36" s="21"/>
      <c r="D36" s="21"/>
      <c r="E36" s="21"/>
      <c r="F36" s="21"/>
      <c r="G36" s="21"/>
    </row>
    <row r="37" spans="2:7">
      <c r="B37" s="1"/>
      <c r="C37" s="21"/>
      <c r="D37" s="21"/>
      <c r="E37" s="21"/>
      <c r="F37" s="21"/>
      <c r="G37" s="21"/>
    </row>
    <row r="38" spans="2:7">
      <c r="B38" s="1"/>
      <c r="C38" s="21"/>
      <c r="D38" s="21"/>
      <c r="E38" s="21"/>
      <c r="F38" s="21"/>
      <c r="G38" s="21"/>
    </row>
    <row r="39" spans="2:7">
      <c r="B39" s="1"/>
      <c r="C39" s="21"/>
      <c r="D39" s="21"/>
      <c r="E39" s="21"/>
      <c r="F39" s="21"/>
      <c r="G39" s="21"/>
    </row>
    <row r="40" spans="2:7">
      <c r="B40" s="1"/>
      <c r="C40" s="21"/>
      <c r="D40" s="21"/>
      <c r="E40" s="21"/>
      <c r="F40" s="21"/>
      <c r="G40" s="21"/>
    </row>
    <row r="41" spans="2:7">
      <c r="B41" s="1"/>
      <c r="C41" s="21"/>
      <c r="D41" s="21"/>
      <c r="E41" s="21"/>
      <c r="F41" s="21"/>
      <c r="G41" s="21"/>
    </row>
  </sheetData>
  <sortState ref="B3:U5">
    <sortCondition ref="U3:U5"/>
  </sortState>
  <pageMargins left="0.7" right="0.7" top="0.75" bottom="0.75" header="0.3" footer="0.3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5"/>
  <sheetViews>
    <sheetView zoomScaleNormal="100" workbookViewId="0">
      <selection activeCell="J2" activeCellId="1" sqref="B2:F5 J2:K5"/>
    </sheetView>
  </sheetViews>
  <sheetFormatPr defaultRowHeight="21"/>
  <cols>
    <col min="1" max="1" width="9.140625" style="23"/>
    <col min="2" max="2" width="2" style="23" customWidth="1"/>
    <col min="3" max="3" width="24.85546875" style="23" customWidth="1"/>
    <col min="4" max="4" width="29.5703125" style="23" customWidth="1"/>
    <col min="5" max="5" width="11.42578125" style="23" bestFit="1" customWidth="1"/>
    <col min="6" max="6" width="10.28515625" style="23" bestFit="1" customWidth="1"/>
    <col min="7" max="7" width="6.5703125" style="23" bestFit="1" customWidth="1"/>
    <col min="8" max="16384" width="9.140625" style="23"/>
  </cols>
  <sheetData>
    <row r="1" spans="2:12" s="37" customFormat="1" ht="15"/>
    <row r="2" spans="2:12" s="37" customFormat="1" ht="15">
      <c r="C2" s="37" t="s">
        <v>68</v>
      </c>
      <c r="E2" s="5" t="s">
        <v>0</v>
      </c>
      <c r="F2" s="5" t="s">
        <v>1</v>
      </c>
      <c r="G2" s="5" t="s">
        <v>2</v>
      </c>
      <c r="H2" s="11" t="s">
        <v>73</v>
      </c>
      <c r="I2" s="11" t="s">
        <v>74</v>
      </c>
      <c r="J2" s="11" t="s">
        <v>71</v>
      </c>
      <c r="K2" s="11" t="s">
        <v>72</v>
      </c>
      <c r="L2" s="11" t="s">
        <v>76</v>
      </c>
    </row>
    <row r="3" spans="2:12" s="37" customFormat="1" ht="15">
      <c r="B3" s="38">
        <v>3</v>
      </c>
      <c r="C3" s="11" t="s">
        <v>54</v>
      </c>
      <c r="D3" s="11" t="s">
        <v>7</v>
      </c>
      <c r="E3" s="34">
        <v>2.5</v>
      </c>
      <c r="F3" s="34">
        <v>2</v>
      </c>
      <c r="G3" s="34">
        <v>4.5</v>
      </c>
      <c r="H3" s="32">
        <v>2</v>
      </c>
      <c r="I3" s="32">
        <v>1</v>
      </c>
      <c r="J3" s="35">
        <f>H3+I3</f>
        <v>3</v>
      </c>
      <c r="K3" s="35">
        <f>J3+G3</f>
        <v>7.5</v>
      </c>
      <c r="L3" s="32" t="s">
        <v>77</v>
      </c>
    </row>
    <row r="4" spans="2:12" s="37" customFormat="1" ht="15">
      <c r="B4" s="38">
        <v>2</v>
      </c>
      <c r="C4" s="11" t="s">
        <v>59</v>
      </c>
      <c r="D4" s="11" t="s">
        <v>35</v>
      </c>
      <c r="E4" s="34">
        <v>3</v>
      </c>
      <c r="F4" s="34">
        <v>4</v>
      </c>
      <c r="G4" s="34">
        <v>7</v>
      </c>
      <c r="H4" s="32">
        <v>2</v>
      </c>
      <c r="I4" s="32">
        <v>0.5</v>
      </c>
      <c r="J4" s="35">
        <f>H4+I4</f>
        <v>2.5</v>
      </c>
      <c r="K4" s="35">
        <f>J4+G4</f>
        <v>9.5</v>
      </c>
      <c r="L4" s="32" t="s">
        <v>78</v>
      </c>
    </row>
    <row r="5" spans="2:12" s="37" customFormat="1" ht="15">
      <c r="B5" s="38">
        <v>1</v>
      </c>
      <c r="C5" s="11" t="s">
        <v>52</v>
      </c>
      <c r="D5" s="11" t="s">
        <v>53</v>
      </c>
      <c r="E5" s="34">
        <v>14</v>
      </c>
      <c r="F5" s="36">
        <v>4</v>
      </c>
      <c r="G5" s="34">
        <f>E5+F5</f>
        <v>18</v>
      </c>
      <c r="H5" s="32" t="s">
        <v>75</v>
      </c>
      <c r="I5" s="36" t="s">
        <v>75</v>
      </c>
      <c r="J5" s="35">
        <v>13</v>
      </c>
      <c r="K5" s="35">
        <f>J5+G5</f>
        <v>31</v>
      </c>
      <c r="L5" s="32" t="s">
        <v>79</v>
      </c>
    </row>
  </sheetData>
  <sortState ref="B3:K5">
    <sortCondition ref="K3:K5"/>
  </sortState>
  <pageMargins left="0.7" right="0.7" top="0.75" bottom="0.75" header="0.3" footer="0.3"/>
  <pageSetup paperSize="9" scale="5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Y17"/>
  <sheetViews>
    <sheetView zoomScaleNormal="100" workbookViewId="0">
      <selection activeCell="Y16" sqref="Y16"/>
    </sheetView>
  </sheetViews>
  <sheetFormatPr defaultRowHeight="15"/>
  <cols>
    <col min="2" max="2" width="3" bestFit="1" customWidth="1"/>
    <col min="3" max="3" width="27.7109375" bestFit="1" customWidth="1"/>
    <col min="4" max="4" width="19.42578125" bestFit="1" customWidth="1"/>
    <col min="5" max="5" width="21" customWidth="1"/>
    <col min="6" max="6" width="11.7109375" hidden="1" customWidth="1"/>
    <col min="7" max="7" width="10.5703125" hidden="1" customWidth="1"/>
    <col min="8" max="8" width="7.140625" hidden="1" customWidth="1"/>
    <col min="9" max="19" width="2.7109375" style="8" hidden="1" customWidth="1"/>
    <col min="20" max="20" width="0" style="8" hidden="1" customWidth="1"/>
    <col min="21" max="21" width="7" style="8" hidden="1" customWidth="1"/>
    <col min="22" max="22" width="7.28515625" style="8" hidden="1" customWidth="1"/>
    <col min="23" max="23" width="5.7109375" style="8" hidden="1" customWidth="1"/>
    <col min="24" max="24" width="10.7109375" style="8" bestFit="1" customWidth="1"/>
    <col min="25" max="25" width="9.140625" style="8"/>
  </cols>
  <sheetData>
    <row r="2" spans="2:25">
      <c r="B2" s="7"/>
      <c r="C2" s="8" t="s">
        <v>69</v>
      </c>
      <c r="D2" s="8"/>
      <c r="E2" s="8"/>
      <c r="F2" s="3" t="s">
        <v>0</v>
      </c>
      <c r="G2" s="3" t="s">
        <v>1</v>
      </c>
      <c r="H2" s="3" t="s">
        <v>2</v>
      </c>
      <c r="I2" s="13">
        <v>1</v>
      </c>
      <c r="J2" s="13">
        <v>2</v>
      </c>
      <c r="K2" s="13">
        <v>3</v>
      </c>
      <c r="L2" s="13">
        <v>4</v>
      </c>
      <c r="M2" s="13">
        <v>5</v>
      </c>
      <c r="N2" s="13" t="s">
        <v>63</v>
      </c>
      <c r="O2" s="13" t="s">
        <v>64</v>
      </c>
      <c r="P2" s="13">
        <v>7</v>
      </c>
      <c r="Q2" s="13">
        <v>8</v>
      </c>
      <c r="R2" s="13">
        <v>9</v>
      </c>
      <c r="S2" s="13">
        <v>10</v>
      </c>
      <c r="T2" s="13" t="s">
        <v>107</v>
      </c>
      <c r="U2" s="13" t="s">
        <v>65</v>
      </c>
      <c r="V2" s="13" t="s">
        <v>93</v>
      </c>
      <c r="W2" s="13" t="s">
        <v>71</v>
      </c>
      <c r="X2" s="28" t="s">
        <v>106</v>
      </c>
    </row>
    <row r="3" spans="2:25">
      <c r="B3" s="3">
        <v>1</v>
      </c>
      <c r="C3" s="4" t="s">
        <v>51</v>
      </c>
      <c r="D3" s="4" t="s">
        <v>4</v>
      </c>
      <c r="E3" s="5" t="s">
        <v>81</v>
      </c>
      <c r="F3" s="9">
        <v>1.5</v>
      </c>
      <c r="G3" s="9">
        <v>1.5</v>
      </c>
      <c r="H3" s="9">
        <f t="shared" ref="H3:H15" si="0">F3+G3</f>
        <v>3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f t="shared" ref="T3:T15" si="1">SUM(I3:S3)</f>
        <v>0</v>
      </c>
      <c r="U3" s="6">
        <v>72.430000000000007</v>
      </c>
      <c r="V3" s="4">
        <v>0</v>
      </c>
      <c r="W3" s="4">
        <f t="shared" ref="W3:W15" si="2">V3+T3</f>
        <v>0</v>
      </c>
      <c r="X3" s="29">
        <f t="shared" ref="X3:X15" si="3">W3+H3</f>
        <v>3</v>
      </c>
      <c r="Y3" s="8">
        <v>1</v>
      </c>
    </row>
    <row r="4" spans="2:25">
      <c r="B4" s="3">
        <v>2</v>
      </c>
      <c r="C4" s="4" t="s">
        <v>50</v>
      </c>
      <c r="D4" s="4" t="s">
        <v>42</v>
      </c>
      <c r="E4" s="5" t="s">
        <v>90</v>
      </c>
      <c r="F4" s="9">
        <v>1.5</v>
      </c>
      <c r="G4" s="9">
        <v>2</v>
      </c>
      <c r="H4" s="9">
        <f t="shared" si="0"/>
        <v>3.5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f t="shared" si="1"/>
        <v>0</v>
      </c>
      <c r="U4" s="6">
        <v>80.400000000000006</v>
      </c>
      <c r="V4" s="4">
        <v>0</v>
      </c>
      <c r="W4" s="4">
        <f t="shared" si="2"/>
        <v>0</v>
      </c>
      <c r="X4" s="29">
        <f t="shared" si="3"/>
        <v>3.5</v>
      </c>
      <c r="Y4" s="8">
        <v>2</v>
      </c>
    </row>
    <row r="5" spans="2:25">
      <c r="B5" s="3">
        <v>3</v>
      </c>
      <c r="C5" s="4" t="s">
        <v>47</v>
      </c>
      <c r="D5" s="4" t="s">
        <v>28</v>
      </c>
      <c r="E5" s="5" t="s">
        <v>86</v>
      </c>
      <c r="F5" s="9">
        <v>4</v>
      </c>
      <c r="G5" s="9">
        <v>2</v>
      </c>
      <c r="H5" s="9">
        <f t="shared" si="0"/>
        <v>6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f t="shared" si="1"/>
        <v>0</v>
      </c>
      <c r="U5" s="6">
        <v>80.010000000000005</v>
      </c>
      <c r="V5" s="4">
        <v>0</v>
      </c>
      <c r="W5" s="4">
        <f t="shared" si="2"/>
        <v>0</v>
      </c>
      <c r="X5" s="29">
        <f t="shared" si="3"/>
        <v>6</v>
      </c>
      <c r="Y5" s="8">
        <v>3</v>
      </c>
    </row>
    <row r="6" spans="2:25">
      <c r="B6" s="3">
        <v>4</v>
      </c>
      <c r="C6" s="4" t="s">
        <v>46</v>
      </c>
      <c r="D6" s="4" t="s">
        <v>42</v>
      </c>
      <c r="E6" s="5" t="s">
        <v>88</v>
      </c>
      <c r="F6" s="9">
        <v>4</v>
      </c>
      <c r="G6" s="9">
        <v>2.5</v>
      </c>
      <c r="H6" s="9">
        <f t="shared" si="0"/>
        <v>6.5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f t="shared" si="1"/>
        <v>0</v>
      </c>
      <c r="U6" s="6">
        <v>78.45</v>
      </c>
      <c r="V6" s="4">
        <v>0</v>
      </c>
      <c r="W6" s="4">
        <f t="shared" si="2"/>
        <v>0</v>
      </c>
      <c r="X6" s="29">
        <f t="shared" si="3"/>
        <v>6.5</v>
      </c>
      <c r="Y6" s="8">
        <v>4</v>
      </c>
    </row>
    <row r="7" spans="2:25">
      <c r="B7" s="3">
        <v>5</v>
      </c>
      <c r="C7" s="4" t="s">
        <v>48</v>
      </c>
      <c r="D7" s="4" t="s">
        <v>49</v>
      </c>
      <c r="E7" s="5" t="s">
        <v>92</v>
      </c>
      <c r="F7" s="9">
        <v>2.5</v>
      </c>
      <c r="G7" s="9">
        <v>2.5</v>
      </c>
      <c r="H7" s="9">
        <f t="shared" si="0"/>
        <v>5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2</v>
      </c>
      <c r="S7" s="4">
        <v>0</v>
      </c>
      <c r="T7" s="4">
        <f t="shared" si="1"/>
        <v>2</v>
      </c>
      <c r="U7" s="6">
        <v>80.400000000000006</v>
      </c>
      <c r="V7" s="4">
        <v>0</v>
      </c>
      <c r="W7" s="4">
        <f t="shared" si="2"/>
        <v>2</v>
      </c>
      <c r="X7" s="29">
        <f t="shared" si="3"/>
        <v>7</v>
      </c>
      <c r="Y7" s="8">
        <v>5</v>
      </c>
    </row>
    <row r="8" spans="2:25">
      <c r="B8" s="3">
        <v>6</v>
      </c>
      <c r="C8" s="4" t="s">
        <v>45</v>
      </c>
      <c r="D8" s="4" t="s">
        <v>42</v>
      </c>
      <c r="E8" s="5" t="s">
        <v>91</v>
      </c>
      <c r="F8" s="9">
        <v>3</v>
      </c>
      <c r="G8" s="9">
        <v>4.5</v>
      </c>
      <c r="H8" s="9">
        <f t="shared" si="0"/>
        <v>7.5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f t="shared" si="1"/>
        <v>0</v>
      </c>
      <c r="U8" s="6">
        <v>72.56</v>
      </c>
      <c r="V8" s="4">
        <v>0</v>
      </c>
      <c r="W8" s="4">
        <f t="shared" si="2"/>
        <v>0</v>
      </c>
      <c r="X8" s="29">
        <f t="shared" si="3"/>
        <v>7.5</v>
      </c>
      <c r="Y8" s="8">
        <v>6</v>
      </c>
    </row>
    <row r="9" spans="2:25">
      <c r="B9" s="3">
        <v>7</v>
      </c>
      <c r="C9" s="4" t="s">
        <v>43</v>
      </c>
      <c r="D9" s="4" t="s">
        <v>28</v>
      </c>
      <c r="E9" s="5" t="s">
        <v>82</v>
      </c>
      <c r="F9" s="9">
        <v>4.5</v>
      </c>
      <c r="G9" s="9">
        <v>3.5</v>
      </c>
      <c r="H9" s="9">
        <f t="shared" si="0"/>
        <v>8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f t="shared" si="1"/>
        <v>0</v>
      </c>
      <c r="U9" s="6">
        <v>75.430000000000007</v>
      </c>
      <c r="V9" s="4">
        <v>0</v>
      </c>
      <c r="W9" s="4">
        <f t="shared" si="2"/>
        <v>0</v>
      </c>
      <c r="X9" s="29">
        <f t="shared" si="3"/>
        <v>8</v>
      </c>
      <c r="Y9" s="8">
        <v>7</v>
      </c>
    </row>
    <row r="10" spans="2:25">
      <c r="B10" s="3">
        <v>8</v>
      </c>
      <c r="C10" s="4" t="s">
        <v>41</v>
      </c>
      <c r="D10" s="4" t="s">
        <v>42</v>
      </c>
      <c r="E10" s="5" t="s">
        <v>89</v>
      </c>
      <c r="F10" s="9">
        <v>7</v>
      </c>
      <c r="G10" s="9">
        <v>2</v>
      </c>
      <c r="H10" s="9">
        <f t="shared" si="0"/>
        <v>9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f t="shared" si="1"/>
        <v>0</v>
      </c>
      <c r="U10" s="6">
        <v>74.7</v>
      </c>
      <c r="V10" s="4">
        <v>0</v>
      </c>
      <c r="W10" s="4">
        <f t="shared" si="2"/>
        <v>0</v>
      </c>
      <c r="X10" s="29">
        <f t="shared" si="3"/>
        <v>9</v>
      </c>
      <c r="Y10" s="8">
        <v>8</v>
      </c>
    </row>
    <row r="11" spans="2:25">
      <c r="B11" s="3">
        <v>9</v>
      </c>
      <c r="C11" s="4" t="s">
        <v>44</v>
      </c>
      <c r="D11" s="4" t="s">
        <v>28</v>
      </c>
      <c r="E11" s="5" t="s">
        <v>83</v>
      </c>
      <c r="F11" s="9">
        <v>4</v>
      </c>
      <c r="G11" s="9">
        <v>3.5</v>
      </c>
      <c r="H11" s="9">
        <f t="shared" si="0"/>
        <v>7.5</v>
      </c>
      <c r="I11" s="4">
        <v>0</v>
      </c>
      <c r="J11" s="4">
        <v>0</v>
      </c>
      <c r="K11" s="4">
        <v>2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f t="shared" si="1"/>
        <v>2</v>
      </c>
      <c r="U11" s="6">
        <v>79.55</v>
      </c>
      <c r="V11" s="4">
        <v>0</v>
      </c>
      <c r="W11" s="4">
        <f t="shared" si="2"/>
        <v>2</v>
      </c>
      <c r="X11" s="29">
        <f t="shared" si="3"/>
        <v>9.5</v>
      </c>
      <c r="Y11" s="8">
        <v>9</v>
      </c>
    </row>
    <row r="12" spans="2:25">
      <c r="B12" s="3">
        <v>10</v>
      </c>
      <c r="C12" s="4" t="s">
        <v>38</v>
      </c>
      <c r="D12" s="4" t="s">
        <v>28</v>
      </c>
      <c r="E12" s="5" t="s">
        <v>87</v>
      </c>
      <c r="F12" s="9">
        <v>6</v>
      </c>
      <c r="G12" s="9">
        <v>7</v>
      </c>
      <c r="H12" s="9">
        <f t="shared" si="0"/>
        <v>13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2</v>
      </c>
      <c r="R12" s="4">
        <v>0</v>
      </c>
      <c r="S12" s="4">
        <v>0</v>
      </c>
      <c r="T12" s="4">
        <f t="shared" si="1"/>
        <v>2</v>
      </c>
      <c r="U12" s="4">
        <v>83.14</v>
      </c>
      <c r="V12" s="4">
        <v>0</v>
      </c>
      <c r="W12" s="4">
        <f t="shared" si="2"/>
        <v>2</v>
      </c>
      <c r="X12" s="29">
        <f t="shared" si="3"/>
        <v>15</v>
      </c>
      <c r="Y12" s="8">
        <v>10</v>
      </c>
    </row>
    <row r="13" spans="2:25">
      <c r="B13" s="3">
        <v>11</v>
      </c>
      <c r="C13" s="4" t="s">
        <v>40</v>
      </c>
      <c r="D13" s="4" t="s">
        <v>28</v>
      </c>
      <c r="E13" s="5" t="s">
        <v>85</v>
      </c>
      <c r="F13" s="9">
        <v>5.5</v>
      </c>
      <c r="G13" s="9">
        <v>6</v>
      </c>
      <c r="H13" s="9">
        <f t="shared" si="0"/>
        <v>11.5</v>
      </c>
      <c r="I13" s="4">
        <v>0</v>
      </c>
      <c r="J13" s="4">
        <v>2</v>
      </c>
      <c r="K13" s="4">
        <v>2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f t="shared" si="1"/>
        <v>4</v>
      </c>
      <c r="U13" s="4">
        <v>86.01</v>
      </c>
      <c r="V13" s="4">
        <v>0</v>
      </c>
      <c r="W13" s="4">
        <f t="shared" si="2"/>
        <v>4</v>
      </c>
      <c r="X13" s="29">
        <f t="shared" si="3"/>
        <v>15.5</v>
      </c>
      <c r="Y13" s="8">
        <v>11</v>
      </c>
    </row>
    <row r="14" spans="2:25">
      <c r="B14" s="3">
        <v>12</v>
      </c>
      <c r="C14" s="4" t="s">
        <v>39</v>
      </c>
      <c r="D14" s="4" t="s">
        <v>4</v>
      </c>
      <c r="E14" s="5" t="s">
        <v>80</v>
      </c>
      <c r="F14" s="9">
        <v>8</v>
      </c>
      <c r="G14" s="9">
        <v>4</v>
      </c>
      <c r="H14" s="9">
        <f t="shared" si="0"/>
        <v>12</v>
      </c>
      <c r="I14" s="4">
        <v>0</v>
      </c>
      <c r="J14" s="4">
        <v>0</v>
      </c>
      <c r="K14" s="4">
        <v>0</v>
      </c>
      <c r="L14" s="4">
        <v>0</v>
      </c>
      <c r="M14" s="4">
        <v>2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f t="shared" si="1"/>
        <v>2</v>
      </c>
      <c r="U14" s="4">
        <v>96.34</v>
      </c>
      <c r="V14" s="4">
        <v>3</v>
      </c>
      <c r="W14" s="4">
        <f t="shared" si="2"/>
        <v>5</v>
      </c>
      <c r="X14" s="29">
        <f t="shared" si="3"/>
        <v>17</v>
      </c>
      <c r="Y14" s="8">
        <v>12</v>
      </c>
    </row>
    <row r="15" spans="2:25">
      <c r="B15" s="3">
        <v>13</v>
      </c>
      <c r="C15" s="4" t="s">
        <v>37</v>
      </c>
      <c r="D15" s="4" t="s">
        <v>28</v>
      </c>
      <c r="E15" s="5" t="s">
        <v>84</v>
      </c>
      <c r="F15" s="9">
        <v>8</v>
      </c>
      <c r="G15" s="9">
        <v>8</v>
      </c>
      <c r="H15" s="9">
        <f t="shared" si="0"/>
        <v>16</v>
      </c>
      <c r="I15" s="4">
        <v>0</v>
      </c>
      <c r="J15" s="4">
        <v>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4</v>
      </c>
      <c r="R15" s="4">
        <v>0</v>
      </c>
      <c r="S15" s="4">
        <v>0</v>
      </c>
      <c r="T15" s="4">
        <f t="shared" si="1"/>
        <v>6</v>
      </c>
      <c r="U15" s="4">
        <v>119.18</v>
      </c>
      <c r="V15" s="4">
        <v>6</v>
      </c>
      <c r="W15" s="4">
        <f t="shared" si="2"/>
        <v>12</v>
      </c>
      <c r="X15" s="29">
        <f t="shared" si="3"/>
        <v>28</v>
      </c>
      <c r="Y15" s="8">
        <v>13</v>
      </c>
    </row>
    <row r="17" spans="3:3">
      <c r="C17" s="20"/>
    </row>
  </sheetData>
  <sortState ref="C3:X15">
    <sortCondition ref="X3:X15"/>
  </sortState>
  <pageMargins left="0.7" right="0.7" top="0.75" bottom="0.75" header="0.3" footer="0.3"/>
  <pageSetup paperSize="9" scale="7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Z36"/>
  <sheetViews>
    <sheetView workbookViewId="0">
      <selection activeCell="X4" sqref="X4"/>
    </sheetView>
  </sheetViews>
  <sheetFormatPr defaultRowHeight="15"/>
  <cols>
    <col min="2" max="2" width="3" style="8" bestFit="1" customWidth="1"/>
    <col min="3" max="3" width="19.7109375" customWidth="1"/>
    <col min="4" max="4" width="19.140625" customWidth="1"/>
    <col min="5" max="5" width="15.140625" customWidth="1"/>
    <col min="6" max="11" width="6.7109375" style="8" customWidth="1"/>
    <col min="12" max="21" width="2.7109375" style="8" customWidth="1"/>
    <col min="22" max="22" width="8.5703125" style="8" customWidth="1"/>
    <col min="23" max="23" width="6.5703125" style="8" bestFit="1" customWidth="1"/>
    <col min="24" max="24" width="8.28515625" style="8" bestFit="1" customWidth="1"/>
    <col min="25" max="25" width="6.5703125" style="8" bestFit="1" customWidth="1"/>
  </cols>
  <sheetData>
    <row r="1" spans="2:26">
      <c r="C1" s="14"/>
      <c r="V1" s="39" t="s">
        <v>110</v>
      </c>
      <c r="W1" s="40">
        <v>105</v>
      </c>
    </row>
    <row r="2" spans="2:26">
      <c r="B2" s="1"/>
      <c r="C2" s="15"/>
      <c r="D2" s="2"/>
      <c r="E2" s="2"/>
      <c r="F2" s="48" t="s">
        <v>0</v>
      </c>
      <c r="G2" s="48" t="s">
        <v>1</v>
      </c>
      <c r="H2" s="3">
        <v>1</v>
      </c>
      <c r="I2" s="3"/>
      <c r="J2" s="13">
        <v>2</v>
      </c>
      <c r="K2" s="13">
        <v>3</v>
      </c>
      <c r="L2" s="10">
        <v>4</v>
      </c>
      <c r="M2" s="10">
        <v>5</v>
      </c>
      <c r="N2" s="13" t="s">
        <v>63</v>
      </c>
      <c r="O2" s="13" t="s">
        <v>64</v>
      </c>
      <c r="P2" s="13">
        <v>7</v>
      </c>
      <c r="Q2" s="13">
        <v>8</v>
      </c>
      <c r="R2" s="13">
        <v>9</v>
      </c>
      <c r="S2" s="13">
        <v>10</v>
      </c>
      <c r="T2" s="13">
        <v>11</v>
      </c>
      <c r="U2" s="13">
        <v>12</v>
      </c>
      <c r="V2" s="13" t="s">
        <v>107</v>
      </c>
      <c r="W2" s="13" t="s">
        <v>65</v>
      </c>
      <c r="X2" s="13" t="s">
        <v>108</v>
      </c>
      <c r="Y2" s="44" t="s">
        <v>66</v>
      </c>
      <c r="Z2" s="46" t="s">
        <v>2</v>
      </c>
    </row>
    <row r="3" spans="2:26">
      <c r="B3" s="3">
        <v>1</v>
      </c>
      <c r="C3" s="4" t="s">
        <v>18</v>
      </c>
      <c r="D3" s="4" t="s">
        <v>15</v>
      </c>
      <c r="E3" s="27" t="s">
        <v>105</v>
      </c>
      <c r="F3" s="49">
        <v>8</v>
      </c>
      <c r="G3" s="50">
        <v>12</v>
      </c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>
        <f>SUM(H3:U3)</f>
        <v>0</v>
      </c>
      <c r="W3" s="42"/>
      <c r="X3" s="41">
        <f>IF(W3&lt;$W$1,0,ROUNDUP(((W3-$W$1)/4),0))</f>
        <v>0</v>
      </c>
      <c r="Y3" s="45">
        <f>V3+X3</f>
        <v>0</v>
      </c>
      <c r="Z3" s="47">
        <f>F3+G3+Y3</f>
        <v>20</v>
      </c>
    </row>
    <row r="4" spans="2:26">
      <c r="B4" s="3">
        <v>2</v>
      </c>
      <c r="C4" s="4" t="s">
        <v>19</v>
      </c>
      <c r="D4" s="4" t="s">
        <v>20</v>
      </c>
      <c r="E4" s="26" t="s">
        <v>98</v>
      </c>
      <c r="F4" s="49">
        <v>0</v>
      </c>
      <c r="G4" s="50">
        <v>12</v>
      </c>
      <c r="H4" s="41">
        <v>0</v>
      </c>
      <c r="I4" s="41"/>
      <c r="J4" s="41">
        <v>0</v>
      </c>
      <c r="K4" s="41">
        <v>4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4</v>
      </c>
      <c r="R4" s="41">
        <v>4</v>
      </c>
      <c r="S4" s="41">
        <v>0</v>
      </c>
      <c r="T4" s="41">
        <v>0</v>
      </c>
      <c r="U4" s="41">
        <v>0</v>
      </c>
      <c r="V4" s="41">
        <f t="shared" ref="V4:V15" si="0">SUM(H4:U4)</f>
        <v>12</v>
      </c>
      <c r="W4" s="42">
        <v>87.88</v>
      </c>
      <c r="X4" s="41">
        <f t="shared" ref="X4:X15" si="1">IF(W4&lt;$W$1,0,ROUNDUP(((W4-$W$1)/4),0))</f>
        <v>0</v>
      </c>
      <c r="Y4" s="45">
        <f t="shared" ref="Y4:Y15" si="2">V4+X4</f>
        <v>12</v>
      </c>
      <c r="Z4" s="47">
        <f t="shared" ref="Z4:Z15" si="3">F4+G4+Y4</f>
        <v>24</v>
      </c>
    </row>
    <row r="5" spans="2:26">
      <c r="B5" s="3">
        <v>3</v>
      </c>
      <c r="C5" s="4" t="s">
        <v>21</v>
      </c>
      <c r="D5" s="4" t="s">
        <v>22</v>
      </c>
      <c r="E5" s="26" t="s">
        <v>94</v>
      </c>
      <c r="F5" s="50">
        <v>0</v>
      </c>
      <c r="G5" s="50">
        <v>11</v>
      </c>
      <c r="H5" s="41">
        <v>0</v>
      </c>
      <c r="I5" s="41"/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4</v>
      </c>
      <c r="Q5" s="41">
        <v>0</v>
      </c>
      <c r="R5" s="41">
        <v>0</v>
      </c>
      <c r="S5" s="41">
        <v>4</v>
      </c>
      <c r="T5" s="41">
        <v>0</v>
      </c>
      <c r="U5" s="41">
        <v>4</v>
      </c>
      <c r="V5" s="41">
        <f t="shared" si="0"/>
        <v>12</v>
      </c>
      <c r="W5" s="42">
        <v>117.77</v>
      </c>
      <c r="X5" s="41">
        <f t="shared" si="1"/>
        <v>4</v>
      </c>
      <c r="Y5" s="45">
        <f t="shared" si="2"/>
        <v>16</v>
      </c>
      <c r="Z5" s="47">
        <f t="shared" si="3"/>
        <v>27</v>
      </c>
    </row>
    <row r="6" spans="2:26">
      <c r="B6" s="3">
        <v>4</v>
      </c>
      <c r="C6" s="4" t="s">
        <v>23</v>
      </c>
      <c r="D6" s="4" t="s">
        <v>7</v>
      </c>
      <c r="E6" s="26" t="s">
        <v>96</v>
      </c>
      <c r="F6" s="50">
        <v>0</v>
      </c>
      <c r="G6" s="50">
        <v>8</v>
      </c>
      <c r="H6" s="41">
        <v>0</v>
      </c>
      <c r="I6" s="41"/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f t="shared" si="0"/>
        <v>0</v>
      </c>
      <c r="W6" s="42">
        <v>95.82</v>
      </c>
      <c r="X6" s="41">
        <f t="shared" si="1"/>
        <v>0</v>
      </c>
      <c r="Y6" s="45">
        <f t="shared" si="2"/>
        <v>0</v>
      </c>
      <c r="Z6" s="47">
        <f t="shared" si="3"/>
        <v>8</v>
      </c>
    </row>
    <row r="7" spans="2:26">
      <c r="B7" s="3">
        <v>5</v>
      </c>
      <c r="C7" s="4" t="s">
        <v>24</v>
      </c>
      <c r="D7" s="4" t="s">
        <v>4</v>
      </c>
      <c r="E7" s="26" t="s">
        <v>99</v>
      </c>
      <c r="F7" s="50">
        <v>0</v>
      </c>
      <c r="G7" s="50">
        <v>8</v>
      </c>
      <c r="H7" s="41">
        <v>4</v>
      </c>
      <c r="I7" s="41"/>
      <c r="J7" s="41">
        <v>0</v>
      </c>
      <c r="K7" s="41">
        <v>0</v>
      </c>
      <c r="L7" s="41">
        <v>8</v>
      </c>
      <c r="M7" s="41" t="s">
        <v>112</v>
      </c>
      <c r="N7" s="41"/>
      <c r="O7" s="41"/>
      <c r="P7" s="41"/>
      <c r="Q7" s="41"/>
      <c r="R7" s="41"/>
      <c r="S7" s="41"/>
      <c r="T7" s="41"/>
      <c r="U7" s="41"/>
      <c r="V7" s="41" t="s">
        <v>113</v>
      </c>
      <c r="W7" s="42"/>
      <c r="X7" s="41"/>
      <c r="Y7" s="45">
        <v>26</v>
      </c>
      <c r="Z7" s="47">
        <f t="shared" si="3"/>
        <v>34</v>
      </c>
    </row>
    <row r="8" spans="2:26">
      <c r="B8" s="3">
        <v>6</v>
      </c>
      <c r="C8" s="4" t="s">
        <v>25</v>
      </c>
      <c r="D8" s="4" t="s">
        <v>26</v>
      </c>
      <c r="E8" s="26" t="s">
        <v>100</v>
      </c>
      <c r="F8" s="50">
        <v>4</v>
      </c>
      <c r="G8" s="50">
        <v>4</v>
      </c>
      <c r="H8" s="41">
        <v>0</v>
      </c>
      <c r="I8" s="41"/>
      <c r="J8" s="41">
        <v>0</v>
      </c>
      <c r="K8" s="41">
        <v>4</v>
      </c>
      <c r="L8" s="41">
        <v>0</v>
      </c>
      <c r="M8" s="41">
        <v>0</v>
      </c>
      <c r="N8" s="41">
        <v>4</v>
      </c>
      <c r="O8" s="41">
        <v>0</v>
      </c>
      <c r="P8" s="41">
        <v>0</v>
      </c>
      <c r="Q8" s="41">
        <v>4</v>
      </c>
      <c r="R8" s="41">
        <v>0</v>
      </c>
      <c r="S8" s="41">
        <v>0</v>
      </c>
      <c r="T8" s="41">
        <v>0</v>
      </c>
      <c r="U8" s="41">
        <v>4</v>
      </c>
      <c r="V8" s="41">
        <f t="shared" si="0"/>
        <v>16</v>
      </c>
      <c r="W8" s="42">
        <v>95.78</v>
      </c>
      <c r="X8" s="41">
        <f t="shared" si="1"/>
        <v>0</v>
      </c>
      <c r="Y8" s="45">
        <f t="shared" si="2"/>
        <v>16</v>
      </c>
      <c r="Z8" s="47">
        <f t="shared" si="3"/>
        <v>24</v>
      </c>
    </row>
    <row r="9" spans="2:26">
      <c r="B9" s="3">
        <v>7</v>
      </c>
      <c r="C9" s="4" t="s">
        <v>27</v>
      </c>
      <c r="D9" s="4" t="s">
        <v>28</v>
      </c>
      <c r="E9" s="27" t="s">
        <v>111</v>
      </c>
      <c r="F9" s="50">
        <v>0</v>
      </c>
      <c r="G9" s="50">
        <v>8</v>
      </c>
      <c r="H9" s="41">
        <v>0</v>
      </c>
      <c r="I9" s="41"/>
      <c r="J9" s="41">
        <v>0</v>
      </c>
      <c r="K9" s="41">
        <v>0</v>
      </c>
      <c r="L9" s="41">
        <v>0</v>
      </c>
      <c r="M9" s="41">
        <v>0</v>
      </c>
      <c r="N9" s="41">
        <v>4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f t="shared" si="0"/>
        <v>4</v>
      </c>
      <c r="W9" s="42">
        <v>94.9</v>
      </c>
      <c r="X9" s="41">
        <f t="shared" si="1"/>
        <v>0</v>
      </c>
      <c r="Y9" s="45">
        <f t="shared" si="2"/>
        <v>4</v>
      </c>
      <c r="Z9" s="47">
        <f t="shared" si="3"/>
        <v>12</v>
      </c>
    </row>
    <row r="10" spans="2:26">
      <c r="B10" s="3">
        <v>8</v>
      </c>
      <c r="C10" s="4" t="s">
        <v>29</v>
      </c>
      <c r="D10" s="4" t="s">
        <v>28</v>
      </c>
      <c r="E10" s="27" t="s">
        <v>103</v>
      </c>
      <c r="F10" s="50">
        <v>4</v>
      </c>
      <c r="G10" s="50">
        <v>0</v>
      </c>
      <c r="H10" s="41">
        <v>0</v>
      </c>
      <c r="I10" s="41"/>
      <c r="J10" s="41">
        <v>0</v>
      </c>
      <c r="K10" s="41">
        <v>4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f t="shared" si="0"/>
        <v>4</v>
      </c>
      <c r="W10" s="42">
        <v>93.55</v>
      </c>
      <c r="X10" s="41">
        <f t="shared" si="1"/>
        <v>0</v>
      </c>
      <c r="Y10" s="45">
        <f t="shared" si="2"/>
        <v>4</v>
      </c>
      <c r="Z10" s="47">
        <f t="shared" si="3"/>
        <v>8</v>
      </c>
    </row>
    <row r="11" spans="2:26">
      <c r="B11" s="3">
        <v>9</v>
      </c>
      <c r="C11" s="4" t="s">
        <v>30</v>
      </c>
      <c r="D11" s="4" t="s">
        <v>31</v>
      </c>
      <c r="E11" s="26" t="s">
        <v>101</v>
      </c>
      <c r="F11" s="50">
        <v>4</v>
      </c>
      <c r="G11" s="50">
        <v>0</v>
      </c>
      <c r="H11" s="41">
        <v>0</v>
      </c>
      <c r="I11" s="41"/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4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f t="shared" si="0"/>
        <v>4</v>
      </c>
      <c r="W11" s="42">
        <v>85.5</v>
      </c>
      <c r="X11" s="41">
        <f t="shared" si="1"/>
        <v>0</v>
      </c>
      <c r="Y11" s="45">
        <f t="shared" si="2"/>
        <v>4</v>
      </c>
      <c r="Z11" s="47">
        <f t="shared" si="3"/>
        <v>8</v>
      </c>
    </row>
    <row r="12" spans="2:26">
      <c r="B12" s="3">
        <v>10</v>
      </c>
      <c r="C12" s="4" t="s">
        <v>32</v>
      </c>
      <c r="D12" s="4" t="s">
        <v>15</v>
      </c>
      <c r="E12" s="26" t="s">
        <v>97</v>
      </c>
      <c r="F12" s="50">
        <v>0</v>
      </c>
      <c r="G12" s="50">
        <v>0</v>
      </c>
      <c r="H12" s="41">
        <v>0</v>
      </c>
      <c r="I12" s="41"/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f t="shared" si="0"/>
        <v>0</v>
      </c>
      <c r="W12" s="42">
        <v>98.58</v>
      </c>
      <c r="X12" s="41">
        <f t="shared" si="1"/>
        <v>0</v>
      </c>
      <c r="Y12" s="45">
        <f t="shared" si="2"/>
        <v>0</v>
      </c>
      <c r="Z12" s="47">
        <f t="shared" si="3"/>
        <v>0</v>
      </c>
    </row>
    <row r="13" spans="2:26">
      <c r="B13" s="3">
        <v>11</v>
      </c>
      <c r="C13" s="4" t="s">
        <v>33</v>
      </c>
      <c r="D13" s="4" t="s">
        <v>31</v>
      </c>
      <c r="E13" s="26" t="s">
        <v>102</v>
      </c>
      <c r="F13" s="50">
        <v>0</v>
      </c>
      <c r="G13" s="50">
        <v>0</v>
      </c>
      <c r="H13" s="41">
        <v>0</v>
      </c>
      <c r="I13" s="41"/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f t="shared" si="0"/>
        <v>0</v>
      </c>
      <c r="W13" s="42">
        <v>78.209999999999994</v>
      </c>
      <c r="X13" s="41">
        <f t="shared" si="1"/>
        <v>0</v>
      </c>
      <c r="Y13" s="45">
        <f t="shared" si="2"/>
        <v>0</v>
      </c>
      <c r="Z13" s="47">
        <f t="shared" si="3"/>
        <v>0</v>
      </c>
    </row>
    <row r="14" spans="2:26">
      <c r="B14" s="3">
        <v>12</v>
      </c>
      <c r="C14" s="4" t="s">
        <v>34</v>
      </c>
      <c r="D14" s="4" t="s">
        <v>35</v>
      </c>
      <c r="E14" s="26" t="s">
        <v>104</v>
      </c>
      <c r="F14" s="50">
        <v>0</v>
      </c>
      <c r="G14" s="50">
        <v>0</v>
      </c>
      <c r="H14" s="41">
        <v>0</v>
      </c>
      <c r="I14" s="41"/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f t="shared" si="0"/>
        <v>0</v>
      </c>
      <c r="W14" s="42">
        <v>89.55</v>
      </c>
      <c r="X14" s="41">
        <f t="shared" si="1"/>
        <v>0</v>
      </c>
      <c r="Y14" s="45">
        <f t="shared" si="2"/>
        <v>0</v>
      </c>
      <c r="Z14" s="47">
        <f t="shared" si="3"/>
        <v>0</v>
      </c>
    </row>
    <row r="15" spans="2:26">
      <c r="B15" s="3">
        <v>13</v>
      </c>
      <c r="C15" s="4" t="s">
        <v>36</v>
      </c>
      <c r="D15" s="4" t="s">
        <v>4</v>
      </c>
      <c r="E15" s="26" t="s">
        <v>95</v>
      </c>
      <c r="F15" s="50">
        <v>0</v>
      </c>
      <c r="G15" s="50">
        <v>0</v>
      </c>
      <c r="H15" s="41">
        <v>0</v>
      </c>
      <c r="I15" s="41"/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f t="shared" si="0"/>
        <v>0</v>
      </c>
      <c r="W15" s="42">
        <v>83.99</v>
      </c>
      <c r="X15" s="41">
        <f t="shared" si="1"/>
        <v>0</v>
      </c>
      <c r="Y15" s="45">
        <f t="shared" si="2"/>
        <v>0</v>
      </c>
      <c r="Z15" s="47">
        <f t="shared" si="3"/>
        <v>0</v>
      </c>
    </row>
    <row r="17" spans="2:24">
      <c r="D17" s="20"/>
      <c r="H17" s="13">
        <v>1</v>
      </c>
      <c r="I17" s="13"/>
      <c r="J17" s="13">
        <v>4</v>
      </c>
      <c r="K17" s="13">
        <v>5</v>
      </c>
      <c r="L17" s="13">
        <v>10</v>
      </c>
      <c r="M17" s="13">
        <v>12</v>
      </c>
      <c r="V17" s="28" t="s">
        <v>114</v>
      </c>
      <c r="W17" s="13" t="s">
        <v>65</v>
      </c>
      <c r="X17" s="13" t="s">
        <v>108</v>
      </c>
    </row>
    <row r="18" spans="2:24">
      <c r="D18" s="12" t="s">
        <v>32</v>
      </c>
      <c r="H18" s="4">
        <v>0</v>
      </c>
      <c r="I18" s="4"/>
      <c r="J18" s="4">
        <v>0</v>
      </c>
      <c r="K18" s="4">
        <v>0</v>
      </c>
      <c r="L18" s="4">
        <v>0</v>
      </c>
      <c r="M18" s="4">
        <v>0</v>
      </c>
      <c r="V18" s="51">
        <f>SUM(H18:M18)+X18</f>
        <v>0</v>
      </c>
      <c r="W18" s="6">
        <v>38.700000000000003</v>
      </c>
      <c r="X18" s="4">
        <v>0</v>
      </c>
    </row>
    <row r="19" spans="2:24">
      <c r="D19" s="12" t="s">
        <v>33</v>
      </c>
      <c r="H19" s="4">
        <v>0</v>
      </c>
      <c r="I19" s="4"/>
      <c r="J19" s="4">
        <v>0</v>
      </c>
      <c r="K19" s="4">
        <v>4</v>
      </c>
      <c r="L19" s="4">
        <v>0</v>
      </c>
      <c r="M19" s="4">
        <v>8</v>
      </c>
      <c r="V19" s="51">
        <f>SUM(H19:M19)+X19</f>
        <v>17</v>
      </c>
      <c r="W19" s="6">
        <v>49.67</v>
      </c>
      <c r="X19" s="4">
        <v>5</v>
      </c>
    </row>
    <row r="20" spans="2:24">
      <c r="D20" s="12" t="s">
        <v>34</v>
      </c>
      <c r="H20" s="4">
        <v>0</v>
      </c>
      <c r="I20" s="4"/>
      <c r="J20" s="4">
        <v>0</v>
      </c>
      <c r="K20" s="4">
        <v>0</v>
      </c>
      <c r="L20" s="4">
        <v>0</v>
      </c>
      <c r="M20" s="4">
        <v>0</v>
      </c>
      <c r="V20" s="51">
        <f t="shared" ref="V20:V21" si="4">SUM(H20:M20)+X20</f>
        <v>0</v>
      </c>
      <c r="W20" s="6">
        <v>31.47</v>
      </c>
      <c r="X20" s="4">
        <v>0</v>
      </c>
    </row>
    <row r="21" spans="2:24">
      <c r="D21" s="12" t="s">
        <v>36</v>
      </c>
      <c r="H21" s="4">
        <v>0</v>
      </c>
      <c r="I21" s="4"/>
      <c r="J21" s="4">
        <v>0</v>
      </c>
      <c r="K21" s="4">
        <v>0</v>
      </c>
      <c r="L21" s="4">
        <v>0</v>
      </c>
      <c r="M21" s="4">
        <v>0</v>
      </c>
      <c r="V21" s="51">
        <f t="shared" si="4"/>
        <v>0</v>
      </c>
      <c r="W21" s="6">
        <v>31.33</v>
      </c>
      <c r="X21" s="4">
        <v>0</v>
      </c>
    </row>
    <row r="23" spans="2:24">
      <c r="F23" s="13" t="s">
        <v>115</v>
      </c>
      <c r="G23" s="13" t="s">
        <v>116</v>
      </c>
      <c r="H23" s="13" t="s">
        <v>66</v>
      </c>
      <c r="I23" s="13" t="s">
        <v>109</v>
      </c>
      <c r="J23" s="53" t="s">
        <v>117</v>
      </c>
      <c r="K23" s="54"/>
    </row>
    <row r="24" spans="2:24">
      <c r="B24" s="13">
        <v>1</v>
      </c>
      <c r="C24" s="4" t="s">
        <v>36</v>
      </c>
      <c r="D24" s="4" t="s">
        <v>4</v>
      </c>
      <c r="E24" s="26" t="s">
        <v>95</v>
      </c>
      <c r="F24" s="43">
        <v>0</v>
      </c>
      <c r="G24" s="43">
        <v>0</v>
      </c>
      <c r="H24" s="4">
        <v>0</v>
      </c>
      <c r="I24" s="4">
        <v>0</v>
      </c>
      <c r="J24" s="4">
        <v>0</v>
      </c>
      <c r="K24" s="6">
        <v>31.33</v>
      </c>
    </row>
    <row r="25" spans="2:24">
      <c r="B25" s="13">
        <v>2</v>
      </c>
      <c r="C25" s="4" t="s">
        <v>34</v>
      </c>
      <c r="D25" s="4" t="s">
        <v>35</v>
      </c>
      <c r="E25" s="26" t="s">
        <v>104</v>
      </c>
      <c r="F25" s="52">
        <v>0</v>
      </c>
      <c r="G25" s="52">
        <v>0</v>
      </c>
      <c r="H25" s="4">
        <v>0</v>
      </c>
      <c r="I25" s="4">
        <v>0</v>
      </c>
      <c r="J25" s="4">
        <v>0</v>
      </c>
      <c r="K25" s="6">
        <v>31.47</v>
      </c>
    </row>
    <row r="26" spans="2:24">
      <c r="B26" s="13">
        <v>3</v>
      </c>
      <c r="C26" s="4" t="s">
        <v>32</v>
      </c>
      <c r="D26" s="4" t="s">
        <v>15</v>
      </c>
      <c r="E26" s="26" t="s">
        <v>97</v>
      </c>
      <c r="F26" s="52">
        <v>0</v>
      </c>
      <c r="G26" s="52">
        <v>0</v>
      </c>
      <c r="H26" s="41">
        <v>0</v>
      </c>
      <c r="I26" s="41">
        <v>0</v>
      </c>
      <c r="J26" s="41">
        <v>0</v>
      </c>
      <c r="K26" s="6">
        <v>38.700000000000003</v>
      </c>
    </row>
    <row r="27" spans="2:24">
      <c r="B27" s="13">
        <v>4</v>
      </c>
      <c r="C27" s="4" t="s">
        <v>33</v>
      </c>
      <c r="D27" s="4" t="s">
        <v>31</v>
      </c>
      <c r="E27" s="26" t="s">
        <v>102</v>
      </c>
      <c r="F27" s="52">
        <v>0</v>
      </c>
      <c r="G27" s="52">
        <v>0</v>
      </c>
      <c r="H27" s="4">
        <v>0</v>
      </c>
      <c r="I27" s="4">
        <v>0</v>
      </c>
      <c r="J27" s="4">
        <v>15</v>
      </c>
      <c r="K27" s="6">
        <v>49.67</v>
      </c>
    </row>
    <row r="28" spans="2:24">
      <c r="B28" s="13">
        <v>5</v>
      </c>
      <c r="C28" s="12" t="s">
        <v>30</v>
      </c>
      <c r="D28" s="4" t="s">
        <v>31</v>
      </c>
      <c r="E28" s="11" t="s">
        <v>101</v>
      </c>
      <c r="F28" s="4">
        <v>4</v>
      </c>
      <c r="G28" s="4">
        <v>0</v>
      </c>
      <c r="H28" s="4">
        <v>4</v>
      </c>
      <c r="I28" s="4">
        <v>8</v>
      </c>
    </row>
    <row r="29" spans="2:24">
      <c r="B29" s="13">
        <v>5</v>
      </c>
      <c r="C29" s="12" t="s">
        <v>29</v>
      </c>
      <c r="D29" s="12" t="s">
        <v>28</v>
      </c>
      <c r="E29" s="4" t="s">
        <v>103</v>
      </c>
      <c r="F29" s="4">
        <v>4</v>
      </c>
      <c r="G29" s="4">
        <v>0</v>
      </c>
      <c r="H29" s="4">
        <v>4</v>
      </c>
      <c r="I29" s="4">
        <v>8</v>
      </c>
    </row>
    <row r="30" spans="2:24">
      <c r="B30" s="13">
        <v>5</v>
      </c>
      <c r="C30" s="12" t="s">
        <v>23</v>
      </c>
      <c r="D30" s="4" t="s">
        <v>7</v>
      </c>
      <c r="E30" s="5" t="s">
        <v>96</v>
      </c>
      <c r="F30" s="4">
        <v>0</v>
      </c>
      <c r="G30" s="4">
        <v>8</v>
      </c>
      <c r="H30" s="4">
        <v>0</v>
      </c>
      <c r="I30" s="4">
        <v>8</v>
      </c>
    </row>
    <row r="31" spans="2:24">
      <c r="B31" s="13">
        <v>6</v>
      </c>
      <c r="C31" s="4" t="s">
        <v>27</v>
      </c>
      <c r="D31" s="4" t="s">
        <v>28</v>
      </c>
      <c r="E31" s="27" t="s">
        <v>111</v>
      </c>
      <c r="F31" s="4">
        <v>0</v>
      </c>
      <c r="G31" s="4">
        <v>8</v>
      </c>
      <c r="H31" s="4">
        <v>4</v>
      </c>
      <c r="I31" s="4">
        <v>12</v>
      </c>
    </row>
    <row r="32" spans="2:24">
      <c r="B32" s="13">
        <v>7</v>
      </c>
      <c r="C32" s="4" t="s">
        <v>19</v>
      </c>
      <c r="D32" s="4" t="s">
        <v>20</v>
      </c>
      <c r="E32" s="5" t="s">
        <v>98</v>
      </c>
      <c r="F32" s="4">
        <v>0</v>
      </c>
      <c r="G32" s="4">
        <v>12</v>
      </c>
      <c r="H32" s="4">
        <v>12</v>
      </c>
      <c r="I32" s="4">
        <v>24</v>
      </c>
    </row>
    <row r="33" spans="2:9">
      <c r="B33" s="13">
        <v>8</v>
      </c>
      <c r="C33" s="4" t="s">
        <v>25</v>
      </c>
      <c r="D33" s="4" t="s">
        <v>26</v>
      </c>
      <c r="E33" s="5" t="s">
        <v>100</v>
      </c>
      <c r="F33" s="4">
        <v>4</v>
      </c>
      <c r="G33" s="4">
        <v>4</v>
      </c>
      <c r="H33" s="4">
        <v>16</v>
      </c>
      <c r="I33" s="4">
        <v>24</v>
      </c>
    </row>
    <row r="34" spans="2:9">
      <c r="B34" s="13">
        <v>9</v>
      </c>
      <c r="C34" s="4" t="s">
        <v>21</v>
      </c>
      <c r="D34" s="4" t="s">
        <v>22</v>
      </c>
      <c r="E34" s="5" t="s">
        <v>94</v>
      </c>
      <c r="F34" s="4">
        <v>0</v>
      </c>
      <c r="G34" s="4">
        <v>11</v>
      </c>
      <c r="H34" s="4">
        <v>16</v>
      </c>
      <c r="I34" s="4">
        <v>27</v>
      </c>
    </row>
    <row r="35" spans="2:9">
      <c r="B35" s="13">
        <v>10</v>
      </c>
      <c r="C35" s="4" t="s">
        <v>24</v>
      </c>
      <c r="D35" s="4" t="s">
        <v>4</v>
      </c>
      <c r="E35" s="5" t="s">
        <v>99</v>
      </c>
      <c r="F35" s="4">
        <v>0</v>
      </c>
      <c r="G35" s="4">
        <v>8</v>
      </c>
      <c r="H35" s="4">
        <v>26</v>
      </c>
      <c r="I35" s="4">
        <v>34</v>
      </c>
    </row>
    <row r="36" spans="2:9">
      <c r="B36" s="13">
        <v>11</v>
      </c>
      <c r="C36" s="4" t="s">
        <v>18</v>
      </c>
      <c r="D36" s="4" t="s">
        <v>15</v>
      </c>
      <c r="E36" s="4" t="s">
        <v>105</v>
      </c>
      <c r="F36" s="4">
        <v>8</v>
      </c>
      <c r="G36" s="4">
        <v>12</v>
      </c>
      <c r="H36" s="4" t="s">
        <v>118</v>
      </c>
      <c r="I36" s="4" t="s">
        <v>119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Z33"/>
  <sheetViews>
    <sheetView workbookViewId="0">
      <selection activeCell="M16" sqref="M16"/>
    </sheetView>
  </sheetViews>
  <sheetFormatPr defaultRowHeight="15"/>
  <cols>
    <col min="2" max="2" width="3" bestFit="1" customWidth="1"/>
    <col min="3" max="3" width="23.5703125" bestFit="1" customWidth="1"/>
    <col min="4" max="4" width="20.28515625" bestFit="1" customWidth="1"/>
    <col min="5" max="5" width="16.85546875" style="8" bestFit="1" customWidth="1"/>
    <col min="6" max="6" width="11.7109375" style="8" customWidth="1"/>
    <col min="7" max="7" width="10.5703125" style="8" customWidth="1"/>
    <col min="8" max="8" width="7.28515625" style="8" bestFit="1" customWidth="1"/>
    <col min="9" max="20" width="2.7109375" style="8" customWidth="1"/>
    <col min="21" max="21" width="9.28515625" style="8" bestFit="1" customWidth="1"/>
    <col min="22" max="22" width="6.5703125" style="8" bestFit="1" customWidth="1"/>
    <col min="23" max="23" width="9.140625" style="8"/>
    <col min="24" max="24" width="5" style="8" bestFit="1" customWidth="1"/>
    <col min="25" max="25" width="6.5703125" style="8" bestFit="1" customWidth="1"/>
  </cols>
  <sheetData>
    <row r="1" spans="2:26">
      <c r="U1" s="39" t="s">
        <v>110</v>
      </c>
      <c r="V1" s="40">
        <v>105</v>
      </c>
    </row>
    <row r="2" spans="2:26">
      <c r="B2" s="1"/>
      <c r="C2" s="13" t="s">
        <v>61</v>
      </c>
      <c r="D2" s="2"/>
      <c r="E2" s="2"/>
      <c r="F2" s="48" t="s">
        <v>0</v>
      </c>
      <c r="G2" s="48" t="s">
        <v>1</v>
      </c>
      <c r="H2" s="3">
        <v>1</v>
      </c>
      <c r="I2" s="13">
        <v>2</v>
      </c>
      <c r="J2" s="13">
        <v>3</v>
      </c>
      <c r="K2" s="10">
        <v>4</v>
      </c>
      <c r="L2" s="10">
        <v>5</v>
      </c>
      <c r="M2" s="13" t="s">
        <v>123</v>
      </c>
      <c r="N2" s="13" t="s">
        <v>124</v>
      </c>
      <c r="O2" s="13">
        <v>7</v>
      </c>
      <c r="P2" s="13">
        <v>8</v>
      </c>
      <c r="Q2" s="13">
        <v>9</v>
      </c>
      <c r="R2" s="13">
        <v>10</v>
      </c>
      <c r="S2" s="13">
        <v>11</v>
      </c>
      <c r="T2" s="13">
        <v>12</v>
      </c>
      <c r="U2" s="13" t="s">
        <v>107</v>
      </c>
      <c r="V2" s="13" t="s">
        <v>65</v>
      </c>
      <c r="W2" s="13" t="s">
        <v>108</v>
      </c>
      <c r="X2" s="44" t="s">
        <v>66</v>
      </c>
      <c r="Y2" s="46" t="s">
        <v>2</v>
      </c>
    </row>
    <row r="3" spans="2:26">
      <c r="B3" s="3">
        <v>1</v>
      </c>
      <c r="C3" s="4" t="s">
        <v>3</v>
      </c>
      <c r="D3" s="5" t="s">
        <v>4</v>
      </c>
      <c r="E3" s="4" t="s">
        <v>126</v>
      </c>
      <c r="F3" s="58">
        <v>12</v>
      </c>
      <c r="G3" s="59">
        <v>18</v>
      </c>
      <c r="H3" s="56">
        <v>0</v>
      </c>
      <c r="I3" s="56">
        <v>0</v>
      </c>
      <c r="J3" s="56">
        <v>0</v>
      </c>
      <c r="K3" s="56">
        <v>0</v>
      </c>
      <c r="L3" s="56">
        <v>0</v>
      </c>
      <c r="M3" s="56">
        <v>4</v>
      </c>
      <c r="N3" s="56">
        <v>0</v>
      </c>
      <c r="O3" s="56">
        <v>0</v>
      </c>
      <c r="P3" s="56">
        <v>0</v>
      </c>
      <c r="Q3" s="56">
        <v>0</v>
      </c>
      <c r="R3" s="56">
        <v>0</v>
      </c>
      <c r="S3" s="56">
        <v>0</v>
      </c>
      <c r="T3" s="56">
        <v>0</v>
      </c>
      <c r="U3" s="56">
        <f>SUM(H3:T3)</f>
        <v>4</v>
      </c>
      <c r="V3" s="6">
        <v>103.84</v>
      </c>
      <c r="W3" s="4">
        <f>IF(V3&lt;$V$1,0,ROUNDUP(((V3-$V$1)/4),0))</f>
        <v>0</v>
      </c>
      <c r="X3" s="50">
        <f>U3+W3</f>
        <v>4</v>
      </c>
      <c r="Y3" s="60">
        <f>F3+G3+X3</f>
        <v>34</v>
      </c>
    </row>
    <row r="4" spans="2:26" hidden="1">
      <c r="B4" s="3">
        <v>2</v>
      </c>
      <c r="C4" s="4" t="s">
        <v>5</v>
      </c>
      <c r="D4" s="4" t="s">
        <v>4</v>
      </c>
      <c r="E4" s="4"/>
      <c r="F4" s="49">
        <v>23.25</v>
      </c>
      <c r="G4" s="59">
        <v>1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>
        <f t="shared" ref="U4:U13" si="0">SUM(H4:T4)</f>
        <v>0</v>
      </c>
      <c r="V4" s="6"/>
      <c r="W4" s="4">
        <f t="shared" ref="W4:W16" si="1">IF(V4&lt;$V$1,0,ROUNDUP(((V4-$V$1)/4),0))</f>
        <v>0</v>
      </c>
      <c r="X4" s="50">
        <f t="shared" ref="X4:X13" si="2">U4+W4</f>
        <v>0</v>
      </c>
      <c r="Y4" s="60">
        <f t="shared" ref="Y4:Y13" si="3">F4+G4+X4</f>
        <v>24.25</v>
      </c>
    </row>
    <row r="5" spans="2:26">
      <c r="B5" s="3">
        <v>3</v>
      </c>
      <c r="C5" s="4" t="s">
        <v>6</v>
      </c>
      <c r="D5" s="4" t="s">
        <v>7</v>
      </c>
      <c r="E5" s="4" t="s">
        <v>127</v>
      </c>
      <c r="F5" s="49">
        <v>15.34</v>
      </c>
      <c r="G5" s="59">
        <v>8</v>
      </c>
      <c r="H5" s="56">
        <v>4</v>
      </c>
      <c r="I5" s="56">
        <v>0</v>
      </c>
      <c r="J5" s="56">
        <v>4</v>
      </c>
      <c r="K5" s="56">
        <v>0</v>
      </c>
      <c r="L5" s="56">
        <v>0</v>
      </c>
      <c r="M5" s="56">
        <v>4</v>
      </c>
      <c r="N5" s="56">
        <v>4</v>
      </c>
      <c r="O5" s="56">
        <v>4</v>
      </c>
      <c r="P5" s="56">
        <v>8</v>
      </c>
      <c r="Q5" s="56" t="s">
        <v>129</v>
      </c>
      <c r="R5" s="56"/>
      <c r="S5" s="56"/>
      <c r="T5" s="56"/>
      <c r="U5" s="56" t="s">
        <v>130</v>
      </c>
      <c r="V5" s="6"/>
      <c r="W5" s="4"/>
      <c r="X5" s="50">
        <v>22</v>
      </c>
      <c r="Y5" s="60">
        <f t="shared" si="3"/>
        <v>45.34</v>
      </c>
    </row>
    <row r="6" spans="2:26">
      <c r="B6" s="3">
        <v>4</v>
      </c>
      <c r="C6" s="4" t="s">
        <v>8</v>
      </c>
      <c r="D6" s="4" t="s">
        <v>9</v>
      </c>
      <c r="E6" s="4" t="s">
        <v>131</v>
      </c>
      <c r="F6" s="50">
        <v>4.7300000000000004</v>
      </c>
      <c r="G6" s="59">
        <v>8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4</v>
      </c>
      <c r="O6" s="56">
        <v>4</v>
      </c>
      <c r="P6" s="56">
        <v>0</v>
      </c>
      <c r="Q6" s="56">
        <v>0</v>
      </c>
      <c r="R6" s="56">
        <v>4</v>
      </c>
      <c r="S6" s="56">
        <v>0</v>
      </c>
      <c r="T6" s="56">
        <v>0</v>
      </c>
      <c r="U6" s="56">
        <f t="shared" si="0"/>
        <v>12</v>
      </c>
      <c r="V6" s="6">
        <v>94.51</v>
      </c>
      <c r="W6" s="4">
        <f t="shared" si="1"/>
        <v>0</v>
      </c>
      <c r="X6" s="50">
        <f t="shared" si="2"/>
        <v>12</v>
      </c>
      <c r="Y6" s="60">
        <f t="shared" si="3"/>
        <v>24.73</v>
      </c>
    </row>
    <row r="7" spans="2:26" hidden="1">
      <c r="B7" s="3">
        <v>5</v>
      </c>
      <c r="C7" s="4" t="s">
        <v>10</v>
      </c>
      <c r="D7" s="4" t="s">
        <v>11</v>
      </c>
      <c r="E7" s="4"/>
      <c r="F7" s="50">
        <v>9.82</v>
      </c>
      <c r="G7" s="59">
        <v>0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>
        <f t="shared" si="0"/>
        <v>0</v>
      </c>
      <c r="V7" s="6"/>
      <c r="W7" s="4">
        <f t="shared" si="1"/>
        <v>0</v>
      </c>
      <c r="X7" s="50">
        <f t="shared" si="2"/>
        <v>0</v>
      </c>
      <c r="Y7" s="60">
        <f t="shared" si="3"/>
        <v>9.82</v>
      </c>
    </row>
    <row r="8" spans="2:26">
      <c r="B8" s="3">
        <v>6</v>
      </c>
      <c r="C8" s="4" t="s">
        <v>12</v>
      </c>
      <c r="D8" s="4" t="s">
        <v>7</v>
      </c>
      <c r="E8" s="4" t="s">
        <v>128</v>
      </c>
      <c r="F8" s="50">
        <v>9.4600000000000009</v>
      </c>
      <c r="G8" s="59">
        <v>0</v>
      </c>
      <c r="H8" s="56">
        <v>0</v>
      </c>
      <c r="I8" s="56">
        <v>4</v>
      </c>
      <c r="J8" s="56">
        <v>0</v>
      </c>
      <c r="K8" s="56">
        <v>0</v>
      </c>
      <c r="L8" s="56">
        <v>0</v>
      </c>
      <c r="M8" s="56">
        <v>0</v>
      </c>
      <c r="N8" s="56">
        <v>4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 t="s">
        <v>132</v>
      </c>
      <c r="U8" s="56" t="s">
        <v>113</v>
      </c>
      <c r="V8" s="6"/>
      <c r="W8" s="4"/>
      <c r="X8" s="50">
        <v>22</v>
      </c>
      <c r="Y8" s="60">
        <f t="shared" si="3"/>
        <v>31.46</v>
      </c>
    </row>
    <row r="9" spans="2:26">
      <c r="B9" s="3">
        <v>7</v>
      </c>
      <c r="C9" s="4" t="s">
        <v>13</v>
      </c>
      <c r="D9" s="4" t="s">
        <v>9</v>
      </c>
      <c r="E9" s="4" t="s">
        <v>133</v>
      </c>
      <c r="F9" s="50">
        <v>5.94</v>
      </c>
      <c r="G9" s="59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4</v>
      </c>
      <c r="S9" s="56">
        <v>0</v>
      </c>
      <c r="T9" s="56">
        <v>0</v>
      </c>
      <c r="U9" s="56">
        <f t="shared" si="0"/>
        <v>4</v>
      </c>
      <c r="V9" s="6">
        <v>98.21</v>
      </c>
      <c r="W9" s="4">
        <f t="shared" si="1"/>
        <v>0</v>
      </c>
      <c r="X9" s="50">
        <f t="shared" si="2"/>
        <v>4</v>
      </c>
      <c r="Y9" s="60">
        <f t="shared" si="3"/>
        <v>9.9400000000000013</v>
      </c>
    </row>
    <row r="10" spans="2:26">
      <c r="B10" s="3">
        <v>8</v>
      </c>
      <c r="C10" s="4" t="s">
        <v>14</v>
      </c>
      <c r="D10" s="4" t="s">
        <v>15</v>
      </c>
      <c r="E10" s="4" t="s">
        <v>135</v>
      </c>
      <c r="F10" s="50">
        <v>3.35</v>
      </c>
      <c r="G10" s="59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f t="shared" si="0"/>
        <v>0</v>
      </c>
      <c r="V10" s="6">
        <v>91.7</v>
      </c>
      <c r="W10" s="4">
        <f t="shared" si="1"/>
        <v>0</v>
      </c>
      <c r="X10" s="50">
        <f t="shared" si="2"/>
        <v>0</v>
      </c>
      <c r="Y10" s="60">
        <f t="shared" si="3"/>
        <v>3.35</v>
      </c>
    </row>
    <row r="11" spans="2:26">
      <c r="B11" s="3">
        <v>9</v>
      </c>
      <c r="C11" s="4" t="s">
        <v>62</v>
      </c>
      <c r="D11" s="4" t="s">
        <v>28</v>
      </c>
      <c r="E11" s="4" t="s">
        <v>136</v>
      </c>
      <c r="F11" s="50">
        <v>2.31</v>
      </c>
      <c r="G11" s="59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f t="shared" si="0"/>
        <v>0</v>
      </c>
      <c r="V11" s="6">
        <v>93.63</v>
      </c>
      <c r="W11" s="4">
        <f t="shared" si="1"/>
        <v>0</v>
      </c>
      <c r="X11" s="50">
        <f t="shared" si="2"/>
        <v>0</v>
      </c>
      <c r="Y11" s="60">
        <f t="shared" si="3"/>
        <v>2.31</v>
      </c>
    </row>
    <row r="12" spans="2:26">
      <c r="B12" s="3">
        <v>10</v>
      </c>
      <c r="C12" s="4" t="s">
        <v>16</v>
      </c>
      <c r="D12" s="4" t="s">
        <v>9</v>
      </c>
      <c r="E12" s="4" t="s">
        <v>137</v>
      </c>
      <c r="F12" s="50">
        <v>2.14</v>
      </c>
      <c r="G12" s="59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65">
        <f t="shared" si="0"/>
        <v>0</v>
      </c>
      <c r="V12" s="66">
        <v>96.11</v>
      </c>
      <c r="W12" s="67">
        <f t="shared" si="1"/>
        <v>0</v>
      </c>
      <c r="X12" s="68">
        <f t="shared" si="2"/>
        <v>0</v>
      </c>
      <c r="Y12" s="69">
        <f t="shared" si="3"/>
        <v>2.14</v>
      </c>
    </row>
    <row r="13" spans="2:26">
      <c r="B13" s="3">
        <v>11</v>
      </c>
      <c r="C13" s="4" t="s">
        <v>17</v>
      </c>
      <c r="D13" s="4" t="s">
        <v>9</v>
      </c>
      <c r="E13" s="4" t="s">
        <v>138</v>
      </c>
      <c r="F13" s="59">
        <v>0</v>
      </c>
      <c r="G13" s="59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f t="shared" si="0"/>
        <v>0</v>
      </c>
      <c r="V13" s="6">
        <v>96.63</v>
      </c>
      <c r="W13" s="4">
        <f t="shared" si="1"/>
        <v>0</v>
      </c>
      <c r="X13" s="50">
        <f t="shared" si="2"/>
        <v>0</v>
      </c>
      <c r="Y13" s="60">
        <f t="shared" si="3"/>
        <v>0</v>
      </c>
    </row>
    <row r="14" spans="2:26">
      <c r="C14" s="55" t="s">
        <v>122</v>
      </c>
      <c r="U14" s="73"/>
      <c r="V14" s="74"/>
      <c r="W14" s="75"/>
      <c r="X14" s="75"/>
      <c r="Y14" s="74"/>
      <c r="Z14" s="63"/>
    </row>
    <row r="15" spans="2:26">
      <c r="B15" s="10">
        <v>1</v>
      </c>
      <c r="C15" s="5" t="s">
        <v>120</v>
      </c>
      <c r="D15" s="5" t="s">
        <v>9</v>
      </c>
      <c r="E15" s="4" t="s">
        <v>121</v>
      </c>
      <c r="F15" s="21"/>
      <c r="H15" s="4">
        <v>0</v>
      </c>
      <c r="I15" s="4">
        <v>0</v>
      </c>
      <c r="J15" s="4">
        <v>0</v>
      </c>
      <c r="K15" s="4">
        <v>4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61">
        <f t="shared" ref="U15:U16" si="4">SUM(H15:T15)</f>
        <v>4</v>
      </c>
      <c r="V15" s="62">
        <v>100.97</v>
      </c>
      <c r="W15" s="52">
        <f t="shared" si="1"/>
        <v>0</v>
      </c>
      <c r="X15" s="52">
        <f t="shared" ref="X15:X16" si="5">U15+W15</f>
        <v>4</v>
      </c>
      <c r="Y15" s="74"/>
      <c r="Z15" s="63"/>
    </row>
    <row r="16" spans="2:26">
      <c r="B16" s="13">
        <v>2</v>
      </c>
      <c r="C16" s="4" t="s">
        <v>13</v>
      </c>
      <c r="D16" s="4" t="s">
        <v>9</v>
      </c>
      <c r="E16" s="4" t="s">
        <v>139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70">
        <f t="shared" si="4"/>
        <v>0</v>
      </c>
      <c r="V16" s="71">
        <v>99.2</v>
      </c>
      <c r="W16" s="72">
        <f t="shared" si="1"/>
        <v>0</v>
      </c>
      <c r="X16" s="52">
        <f t="shared" si="5"/>
        <v>0</v>
      </c>
      <c r="Y16" s="74"/>
      <c r="Z16" s="63"/>
    </row>
    <row r="17" spans="2:26">
      <c r="U17" s="64"/>
      <c r="V17" s="64"/>
      <c r="W17" s="64"/>
      <c r="X17" s="64"/>
      <c r="Y17" s="64"/>
      <c r="Z17" s="63"/>
    </row>
    <row r="22" spans="2:26">
      <c r="E22" s="57" t="s">
        <v>115</v>
      </c>
      <c r="F22" s="57" t="s">
        <v>116</v>
      </c>
      <c r="G22" s="57" t="s">
        <v>66</v>
      </c>
      <c r="H22" s="57" t="s">
        <v>125</v>
      </c>
    </row>
    <row r="23" spans="2:26">
      <c r="B23" s="13">
        <v>1</v>
      </c>
      <c r="C23" s="4" t="s">
        <v>17</v>
      </c>
      <c r="D23" s="4" t="s">
        <v>9</v>
      </c>
      <c r="E23" s="6">
        <v>0</v>
      </c>
      <c r="F23" s="56">
        <v>0</v>
      </c>
      <c r="G23" s="56">
        <v>0</v>
      </c>
      <c r="H23" s="6">
        <f>SUM(E23:G23)</f>
        <v>0</v>
      </c>
    </row>
    <row r="24" spans="2:26">
      <c r="B24" s="13">
        <v>2</v>
      </c>
      <c r="C24" s="4" t="s">
        <v>16</v>
      </c>
      <c r="D24" s="4" t="s">
        <v>9</v>
      </c>
      <c r="E24" s="6">
        <v>2.14</v>
      </c>
      <c r="F24" s="56">
        <v>0</v>
      </c>
      <c r="G24" s="56">
        <v>0</v>
      </c>
      <c r="H24" s="6">
        <f t="shared" ref="H24:H27" si="6">SUM(E24:G24)</f>
        <v>2.14</v>
      </c>
    </row>
    <row r="25" spans="2:26">
      <c r="B25" s="13">
        <v>3</v>
      </c>
      <c r="C25" s="4" t="s">
        <v>62</v>
      </c>
      <c r="D25" s="4" t="s">
        <v>28</v>
      </c>
      <c r="E25" s="6">
        <v>2.31</v>
      </c>
      <c r="F25" s="56">
        <v>0</v>
      </c>
      <c r="G25" s="56">
        <v>0</v>
      </c>
      <c r="H25" s="6">
        <f t="shared" si="6"/>
        <v>2.31</v>
      </c>
    </row>
    <row r="26" spans="2:26">
      <c r="B26" s="13">
        <v>4</v>
      </c>
      <c r="C26" s="4" t="s">
        <v>14</v>
      </c>
      <c r="D26" s="4" t="s">
        <v>15</v>
      </c>
      <c r="E26" s="6">
        <v>3.35</v>
      </c>
      <c r="F26" s="56">
        <v>0</v>
      </c>
      <c r="G26" s="56">
        <v>0</v>
      </c>
      <c r="H26" s="6">
        <f t="shared" si="6"/>
        <v>3.35</v>
      </c>
    </row>
    <row r="27" spans="2:26">
      <c r="B27" s="13">
        <v>5</v>
      </c>
      <c r="C27" s="4" t="s">
        <v>13</v>
      </c>
      <c r="D27" s="4" t="s">
        <v>9</v>
      </c>
      <c r="E27" s="6">
        <v>5.94</v>
      </c>
      <c r="F27" s="56">
        <v>0</v>
      </c>
      <c r="G27" s="56">
        <v>4</v>
      </c>
      <c r="H27" s="6">
        <f t="shared" si="6"/>
        <v>9.9400000000000013</v>
      </c>
    </row>
    <row r="28" spans="2:26">
      <c r="B28" s="13">
        <v>6</v>
      </c>
      <c r="C28" s="4" t="s">
        <v>8</v>
      </c>
      <c r="D28" s="4" t="s">
        <v>9</v>
      </c>
      <c r="E28" s="4">
        <v>4.7300000000000004</v>
      </c>
      <c r="F28" s="4">
        <v>8</v>
      </c>
      <c r="G28" s="4">
        <v>12</v>
      </c>
      <c r="H28" s="6">
        <f>SUM(E28:G28)</f>
        <v>24.73</v>
      </c>
    </row>
    <row r="29" spans="2:26">
      <c r="B29" s="13">
        <v>7</v>
      </c>
      <c r="C29" s="4" t="s">
        <v>3</v>
      </c>
      <c r="D29" s="4" t="s">
        <v>4</v>
      </c>
      <c r="E29" s="6">
        <v>12</v>
      </c>
      <c r="F29" s="56">
        <v>18</v>
      </c>
      <c r="G29" s="56">
        <v>4</v>
      </c>
      <c r="H29" s="6">
        <f>SUM(E29:G29)</f>
        <v>34</v>
      </c>
    </row>
    <row r="30" spans="2:26">
      <c r="B30" s="13">
        <v>8</v>
      </c>
      <c r="C30" s="4" t="s">
        <v>12</v>
      </c>
      <c r="D30" s="4" t="s">
        <v>7</v>
      </c>
      <c r="E30" s="4">
        <v>9.4600000000000009</v>
      </c>
      <c r="F30" s="4">
        <v>0</v>
      </c>
      <c r="G30" s="4" t="s">
        <v>134</v>
      </c>
      <c r="H30" s="6">
        <v>31.46</v>
      </c>
    </row>
    <row r="31" spans="2:26">
      <c r="B31" s="13">
        <v>9</v>
      </c>
      <c r="C31" s="4" t="s">
        <v>6</v>
      </c>
      <c r="D31" s="4" t="s">
        <v>7</v>
      </c>
      <c r="E31" s="6">
        <v>15.34</v>
      </c>
      <c r="F31" s="56">
        <v>8</v>
      </c>
      <c r="G31" s="56" t="s">
        <v>134</v>
      </c>
      <c r="H31" s="6">
        <v>45.34</v>
      </c>
    </row>
    <row r="32" spans="2:26">
      <c r="B32" s="13">
        <v>10</v>
      </c>
      <c r="C32" s="4" t="s">
        <v>10</v>
      </c>
      <c r="D32" s="4" t="s">
        <v>11</v>
      </c>
      <c r="E32" s="6">
        <v>9.82</v>
      </c>
      <c r="F32" s="56">
        <v>0</v>
      </c>
      <c r="G32" s="56" t="s">
        <v>118</v>
      </c>
      <c r="H32" s="6" t="s">
        <v>119</v>
      </c>
    </row>
    <row r="33" spans="2:8">
      <c r="B33" s="13">
        <v>11</v>
      </c>
      <c r="C33" s="4" t="s">
        <v>5</v>
      </c>
      <c r="D33" s="4" t="s">
        <v>4</v>
      </c>
      <c r="E33" s="6">
        <v>23.25</v>
      </c>
      <c r="F33" s="56">
        <v>1</v>
      </c>
      <c r="G33" s="56" t="s">
        <v>118</v>
      </c>
      <c r="H33" s="6" t="s">
        <v>119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D53"/>
  <sheetViews>
    <sheetView view="pageBreakPreview" topLeftCell="A28" zoomScale="60" zoomScaleNormal="100" workbookViewId="0">
      <selection activeCell="B42" sqref="B42:D53"/>
    </sheetView>
  </sheetViews>
  <sheetFormatPr defaultRowHeight="15"/>
  <cols>
    <col min="2" max="2" width="4.42578125" customWidth="1"/>
    <col min="3" max="3" width="18.42578125" customWidth="1"/>
    <col min="4" max="4" width="21" customWidth="1"/>
  </cols>
  <sheetData>
    <row r="2" spans="2:4">
      <c r="B2" s="7"/>
      <c r="C2" s="13" t="s">
        <v>60</v>
      </c>
      <c r="D2" s="8"/>
    </row>
    <row r="3" spans="2:4">
      <c r="B3" s="3">
        <v>1</v>
      </c>
      <c r="C3" s="4" t="s">
        <v>55</v>
      </c>
      <c r="D3" s="4" t="s">
        <v>56</v>
      </c>
    </row>
    <row r="4" spans="2:4">
      <c r="B4" s="3">
        <v>2</v>
      </c>
      <c r="C4" s="4" t="s">
        <v>57</v>
      </c>
      <c r="D4" s="4" t="s">
        <v>42</v>
      </c>
    </row>
    <row r="5" spans="2:4">
      <c r="B5" s="3">
        <v>3</v>
      </c>
      <c r="C5" s="4" t="s">
        <v>58</v>
      </c>
      <c r="D5" s="4" t="s">
        <v>7</v>
      </c>
    </row>
    <row r="7" spans="2:4">
      <c r="C7" t="s">
        <v>68</v>
      </c>
    </row>
    <row r="8" spans="2:4">
      <c r="B8" s="10">
        <v>1</v>
      </c>
      <c r="C8" s="11" t="s">
        <v>52</v>
      </c>
      <c r="D8" s="11" t="s">
        <v>53</v>
      </c>
    </row>
    <row r="9" spans="2:4">
      <c r="B9" s="10">
        <v>2</v>
      </c>
      <c r="C9" s="12" t="s">
        <v>59</v>
      </c>
      <c r="D9" s="11" t="s">
        <v>35</v>
      </c>
    </row>
    <row r="10" spans="2:4">
      <c r="B10" s="10">
        <v>3</v>
      </c>
      <c r="C10" s="11" t="s">
        <v>54</v>
      </c>
      <c r="D10" s="11" t="s">
        <v>7</v>
      </c>
    </row>
    <row r="12" spans="2:4">
      <c r="B12" s="7"/>
      <c r="C12" s="8" t="s">
        <v>69</v>
      </c>
      <c r="D12" s="8"/>
    </row>
    <row r="13" spans="2:4">
      <c r="B13" s="3">
        <v>1</v>
      </c>
      <c r="C13" s="4" t="s">
        <v>37</v>
      </c>
      <c r="D13" s="4" t="s">
        <v>28</v>
      </c>
    </row>
    <row r="14" spans="2:4">
      <c r="B14" s="3">
        <v>2</v>
      </c>
      <c r="C14" s="4" t="s">
        <v>38</v>
      </c>
      <c r="D14" s="4" t="s">
        <v>28</v>
      </c>
    </row>
    <row r="15" spans="2:4">
      <c r="B15" s="3">
        <v>3</v>
      </c>
      <c r="C15" s="4" t="s">
        <v>39</v>
      </c>
      <c r="D15" s="4" t="s">
        <v>4</v>
      </c>
    </row>
    <row r="16" spans="2:4">
      <c r="B16" s="3">
        <v>4</v>
      </c>
      <c r="C16" s="4" t="s">
        <v>40</v>
      </c>
      <c r="D16" s="4" t="s">
        <v>28</v>
      </c>
    </row>
    <row r="17" spans="2:4">
      <c r="B17" s="3">
        <v>5</v>
      </c>
      <c r="C17" s="4" t="s">
        <v>41</v>
      </c>
      <c r="D17" s="4" t="s">
        <v>42</v>
      </c>
    </row>
    <row r="18" spans="2:4">
      <c r="B18" s="3">
        <v>6</v>
      </c>
      <c r="C18" s="4" t="s">
        <v>43</v>
      </c>
      <c r="D18" s="4" t="s">
        <v>28</v>
      </c>
    </row>
    <row r="19" spans="2:4">
      <c r="B19" s="3">
        <v>7</v>
      </c>
      <c r="C19" s="4" t="s">
        <v>44</v>
      </c>
      <c r="D19" s="4" t="s">
        <v>28</v>
      </c>
    </row>
    <row r="20" spans="2:4">
      <c r="B20" s="3">
        <v>8</v>
      </c>
      <c r="C20" s="4" t="s">
        <v>45</v>
      </c>
      <c r="D20" s="4" t="s">
        <v>42</v>
      </c>
    </row>
    <row r="21" spans="2:4">
      <c r="B21" s="3">
        <v>9</v>
      </c>
      <c r="C21" s="4" t="s">
        <v>46</v>
      </c>
      <c r="D21" s="4" t="s">
        <v>42</v>
      </c>
    </row>
    <row r="22" spans="2:4">
      <c r="B22" s="3">
        <v>10</v>
      </c>
      <c r="C22" s="4" t="s">
        <v>47</v>
      </c>
      <c r="D22" s="4" t="s">
        <v>28</v>
      </c>
    </row>
    <row r="23" spans="2:4">
      <c r="B23" s="3">
        <v>11</v>
      </c>
      <c r="C23" s="4" t="s">
        <v>48</v>
      </c>
      <c r="D23" s="4" t="s">
        <v>49</v>
      </c>
    </row>
    <row r="24" spans="2:4">
      <c r="B24" s="3">
        <v>12</v>
      </c>
      <c r="C24" s="4" t="s">
        <v>50</v>
      </c>
      <c r="D24" s="4" t="s">
        <v>42</v>
      </c>
    </row>
    <row r="25" spans="2:4">
      <c r="B25" s="3">
        <v>13</v>
      </c>
      <c r="C25" s="4" t="s">
        <v>51</v>
      </c>
      <c r="D25" s="4" t="s">
        <v>4</v>
      </c>
    </row>
    <row r="27" spans="2:4">
      <c r="B27" s="1"/>
      <c r="C27" s="21" t="s">
        <v>70</v>
      </c>
      <c r="D27" s="2"/>
    </row>
    <row r="28" spans="2:4">
      <c r="B28" s="3">
        <v>1</v>
      </c>
      <c r="C28" s="4" t="s">
        <v>18</v>
      </c>
      <c r="D28" s="4" t="s">
        <v>15</v>
      </c>
    </row>
    <row r="29" spans="2:4">
      <c r="B29" s="3">
        <v>2</v>
      </c>
      <c r="C29" s="4" t="s">
        <v>19</v>
      </c>
      <c r="D29" s="4" t="s">
        <v>20</v>
      </c>
    </row>
    <row r="30" spans="2:4">
      <c r="B30" s="3">
        <v>3</v>
      </c>
      <c r="C30" s="4" t="s">
        <v>21</v>
      </c>
      <c r="D30" s="4" t="s">
        <v>22</v>
      </c>
    </row>
    <row r="31" spans="2:4">
      <c r="B31" s="3">
        <v>4</v>
      </c>
      <c r="C31" s="4" t="s">
        <v>23</v>
      </c>
      <c r="D31" s="4" t="s">
        <v>7</v>
      </c>
    </row>
    <row r="32" spans="2:4">
      <c r="B32" s="3">
        <v>5</v>
      </c>
      <c r="C32" s="4" t="s">
        <v>24</v>
      </c>
      <c r="D32" s="4" t="s">
        <v>4</v>
      </c>
    </row>
    <row r="33" spans="2:4">
      <c r="B33" s="3">
        <v>6</v>
      </c>
      <c r="C33" s="4" t="s">
        <v>25</v>
      </c>
      <c r="D33" s="4" t="s">
        <v>26</v>
      </c>
    </row>
    <row r="34" spans="2:4">
      <c r="B34" s="3">
        <v>7</v>
      </c>
      <c r="C34" s="4" t="s">
        <v>27</v>
      </c>
      <c r="D34" s="4" t="s">
        <v>28</v>
      </c>
    </row>
    <row r="35" spans="2:4">
      <c r="B35" s="3">
        <v>8</v>
      </c>
      <c r="C35" s="4" t="s">
        <v>29</v>
      </c>
      <c r="D35" s="4" t="s">
        <v>28</v>
      </c>
    </row>
    <row r="36" spans="2:4">
      <c r="B36" s="3">
        <v>9</v>
      </c>
      <c r="C36" s="4" t="s">
        <v>30</v>
      </c>
      <c r="D36" s="4" t="s">
        <v>31</v>
      </c>
    </row>
    <row r="37" spans="2:4">
      <c r="B37" s="3">
        <v>10</v>
      </c>
      <c r="C37" s="4" t="s">
        <v>32</v>
      </c>
      <c r="D37" s="4" t="s">
        <v>15</v>
      </c>
    </row>
    <row r="38" spans="2:4">
      <c r="B38" s="3">
        <v>11</v>
      </c>
      <c r="C38" s="4" t="s">
        <v>33</v>
      </c>
      <c r="D38" s="4" t="s">
        <v>31</v>
      </c>
    </row>
    <row r="39" spans="2:4">
      <c r="B39" s="3">
        <v>12</v>
      </c>
      <c r="C39" s="4" t="s">
        <v>34</v>
      </c>
      <c r="D39" s="4" t="s">
        <v>35</v>
      </c>
    </row>
    <row r="40" spans="2:4">
      <c r="B40" s="3">
        <v>13</v>
      </c>
      <c r="C40" s="4" t="s">
        <v>36</v>
      </c>
      <c r="D40" s="4" t="s">
        <v>4</v>
      </c>
    </row>
    <row r="42" spans="2:4">
      <c r="B42" s="1"/>
      <c r="C42" s="13" t="s">
        <v>61</v>
      </c>
      <c r="D42" s="2"/>
    </row>
    <row r="43" spans="2:4">
      <c r="B43" s="3">
        <v>1</v>
      </c>
      <c r="C43" s="4" t="s">
        <v>3</v>
      </c>
      <c r="D43" s="5" t="s">
        <v>4</v>
      </c>
    </row>
    <row r="44" spans="2:4">
      <c r="B44" s="3">
        <v>2</v>
      </c>
      <c r="C44" s="4" t="s">
        <v>5</v>
      </c>
      <c r="D44" s="4" t="s">
        <v>4</v>
      </c>
    </row>
    <row r="45" spans="2:4">
      <c r="B45" s="3">
        <v>3</v>
      </c>
      <c r="C45" s="4" t="s">
        <v>6</v>
      </c>
      <c r="D45" s="4" t="s">
        <v>7</v>
      </c>
    </row>
    <row r="46" spans="2:4">
      <c r="B46" s="3">
        <v>4</v>
      </c>
      <c r="C46" s="4" t="s">
        <v>8</v>
      </c>
      <c r="D46" s="4" t="s">
        <v>9</v>
      </c>
    </row>
    <row r="47" spans="2:4">
      <c r="B47" s="3">
        <v>5</v>
      </c>
      <c r="C47" s="4" t="s">
        <v>10</v>
      </c>
      <c r="D47" s="4" t="s">
        <v>11</v>
      </c>
    </row>
    <row r="48" spans="2:4">
      <c r="B48" s="3">
        <v>6</v>
      </c>
      <c r="C48" s="4" t="s">
        <v>12</v>
      </c>
      <c r="D48" s="4" t="s">
        <v>7</v>
      </c>
    </row>
    <row r="49" spans="2:4">
      <c r="B49" s="3">
        <v>7</v>
      </c>
      <c r="C49" s="4" t="s">
        <v>13</v>
      </c>
      <c r="D49" s="4" t="s">
        <v>9</v>
      </c>
    </row>
    <row r="50" spans="2:4">
      <c r="B50" s="3">
        <v>8</v>
      </c>
      <c r="C50" s="4" t="s">
        <v>14</v>
      </c>
      <c r="D50" s="4" t="s">
        <v>15</v>
      </c>
    </row>
    <row r="51" spans="2:4">
      <c r="B51" s="3">
        <v>10</v>
      </c>
      <c r="C51" s="4" t="s">
        <v>62</v>
      </c>
      <c r="D51" s="4" t="s">
        <v>28</v>
      </c>
    </row>
    <row r="52" spans="2:4">
      <c r="B52" s="3">
        <v>11</v>
      </c>
      <c r="C52" s="4" t="s">
        <v>16</v>
      </c>
      <c r="D52" s="4" t="s">
        <v>9</v>
      </c>
    </row>
    <row r="53" spans="2:4">
      <c r="B53" s="3">
        <v>12</v>
      </c>
      <c r="C53" s="4" t="s">
        <v>17</v>
      </c>
      <c r="D53" s="4" t="s">
        <v>9</v>
      </c>
    </row>
  </sheetData>
  <pageMargins left="0.7" right="0.7" top="0.75" bottom="0.75" header="0.3" footer="0.3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kuce</vt:lpstr>
      <vt:lpstr>młodzicy</vt:lpstr>
      <vt:lpstr>juniorzy młodsi</vt:lpstr>
      <vt:lpstr>juniorzy</vt:lpstr>
      <vt:lpstr>seniorzy &amp; młodzi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2015-10-05T08:32:02Z</dcterms:modified>
</cp:coreProperties>
</file>